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3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'активи'!$A$1:$G$21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<sst xmlns="http://schemas.openxmlformats.org/spreadsheetml/2006/main" count="375" uniqueCount="208">
  <si>
    <t>№ по ред</t>
  </si>
  <si>
    <t>1.</t>
  </si>
  <si>
    <t>3.</t>
  </si>
  <si>
    <t>4.</t>
  </si>
  <si>
    <t>5.</t>
  </si>
  <si>
    <t>6.</t>
  </si>
  <si>
    <t>10.1.</t>
  </si>
  <si>
    <t>10.2.</t>
  </si>
  <si>
    <t>11.1.</t>
  </si>
  <si>
    <t>11.2.</t>
  </si>
  <si>
    <t>12.1.</t>
  </si>
  <si>
    <t>12.2.</t>
  </si>
  <si>
    <t>2.</t>
  </si>
  <si>
    <t>ОБЩО</t>
  </si>
  <si>
    <t>ISIN код</t>
  </si>
  <si>
    <t>.......</t>
  </si>
  <si>
    <t>.........</t>
  </si>
  <si>
    <t>......</t>
  </si>
  <si>
    <t>........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</si>
  <si>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</si>
  <si>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</si>
  <si>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</si>
  <si>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</si>
  <si>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</si>
  <si>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</si>
  <si>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</si>
  <si>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</si>
  <si>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</si>
  <si>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</si>
  <si>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</si>
  <si>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</si>
  <si>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r>
      <t xml:space="preserve">Акции и/или дялове, издадени от колективни инвестиционни схеми по реда на Закона за публичното предлагане на ценни книжа - </t>
    </r>
    <r>
      <rPr>
        <b/>
        <sz val="12"/>
        <rFont val="Times New Roman"/>
        <family val="1"/>
      </rPr>
      <t>общо, в т.ч.:</t>
    </r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</si>
  <si>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</si>
  <si>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t>Х</t>
  </si>
  <si>
    <t>Код на валута</t>
  </si>
  <si>
    <t>7.1.</t>
  </si>
  <si>
    <t>7.2.</t>
  </si>
  <si>
    <t>8.1.</t>
  </si>
  <si>
    <t>8.2.</t>
  </si>
  <si>
    <t>9.1.</t>
  </si>
  <si>
    <t>9.2.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</si>
  <si>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</si>
  <si>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</si>
  <si>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</si>
  <si>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</si>
  <si>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</si>
  <si>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</t>
    </r>
    <r>
      <rPr>
        <b/>
        <sz val="12"/>
        <rFont val="Times New Roman"/>
        <family val="1"/>
      </rPr>
      <t>общо,          в т.ч.:</t>
    </r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</si>
  <si>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</si>
  <si>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</si>
  <si>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</si>
  <si>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</si>
  <si>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</si>
  <si>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t>към края на предходната година</t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</si>
  <si>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</si>
  <si>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</si>
  <si>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</si>
  <si>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</si>
  <si>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</si>
  <si>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</si>
  <si>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r>
      <t xml:space="preserve"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</t>
    </r>
    <r>
      <rPr>
        <b/>
        <sz val="12"/>
        <rFont val="Times New Roman"/>
        <family val="1"/>
      </rPr>
      <t>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</si>
  <si>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</si>
  <si>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</si>
  <si>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</si>
  <si>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</si>
  <si>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</si>
  <si>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</si>
  <si>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</si>
  <si>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</si>
  <si>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</si>
  <si>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</si>
  <si>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</si>
  <si>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</si>
  <si>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Към края на предходната година</t>
  </si>
  <si>
    <t xml:space="preserve">ОБЕМ И СТРУКТУРА НА ИНВЕСТИЦИИТЕ В ДЯЛОВИ ЦЕННИ КНИЖА ПО ЕМИТЕНТИ </t>
  </si>
  <si>
    <t>BGN</t>
  </si>
  <si>
    <t>BG2030004118</t>
  </si>
  <si>
    <t>1.3.</t>
  </si>
  <si>
    <t>1.4.</t>
  </si>
  <si>
    <t>1.5.</t>
  </si>
  <si>
    <t>1.7.</t>
  </si>
  <si>
    <t>BG2040103215</t>
  </si>
  <si>
    <t>BG2040104213</t>
  </si>
  <si>
    <t>BG2030501113</t>
  </si>
  <si>
    <t>BG2040004215</t>
  </si>
  <si>
    <t>BG2030701119</t>
  </si>
  <si>
    <t>BG2030104116</t>
  </si>
  <si>
    <t>Министерство на финансите</t>
  </si>
  <si>
    <t>1.8.</t>
  </si>
  <si>
    <t>1.9.</t>
  </si>
  <si>
    <t>акции</t>
  </si>
  <si>
    <t>BG1100038980</t>
  </si>
  <si>
    <t>Доверие Обединен Холдинг АД-София</t>
  </si>
  <si>
    <t>Оргахим АД-Русе</t>
  </si>
  <si>
    <t>BG11ORRUAT13</t>
  </si>
  <si>
    <t>Биовет АД-Пещера</t>
  </si>
  <si>
    <t>BG11BIPEAT11</t>
  </si>
  <si>
    <t>Неохим АД-Димитровград</t>
  </si>
  <si>
    <t>BG11NEDIAT11</t>
  </si>
  <si>
    <t>Албена Инвест Холдинг АД</t>
  </si>
  <si>
    <t>BG1100046983</t>
  </si>
  <si>
    <t>BG1100109039</t>
  </si>
  <si>
    <t xml:space="preserve">Акционерно дружество със специална инвестиционна цел </t>
  </si>
  <si>
    <t>Инвестиране и управление на предприятия</t>
  </si>
  <si>
    <t>Химическа промишленост</t>
  </si>
  <si>
    <t>Производство и търговия с ветеринарномедицински продукти и препарати за селското стопанство</t>
  </si>
  <si>
    <t>Туристическа индустрия</t>
  </si>
  <si>
    <t>Прайм Пропърти БГ АДСИЦ</t>
  </si>
  <si>
    <t>1.6.</t>
  </si>
  <si>
    <t>BG11ALSUAT14</t>
  </si>
  <si>
    <t>1.11.</t>
  </si>
  <si>
    <t>BG11MOSOBT14</t>
  </si>
  <si>
    <t>BG11TOSOAT18</t>
  </si>
  <si>
    <t>ДФ Стандарт Инвестмънт Високодоходен Фонд-София</t>
  </si>
  <si>
    <t>дялове</t>
  </si>
  <si>
    <t>3.3.</t>
  </si>
  <si>
    <t>3.4.</t>
  </si>
  <si>
    <t>BG9000002063</t>
  </si>
  <si>
    <t>ДФ Статус Нови Акции-София</t>
  </si>
  <si>
    <t>BG9000012062</t>
  </si>
  <si>
    <t>ДФ Капман Макс-София</t>
  </si>
  <si>
    <t>BG9000012054</t>
  </si>
  <si>
    <t>ИД БенчМарк фонд 2 АД-София</t>
  </si>
  <si>
    <t>BG1100007068</t>
  </si>
  <si>
    <t>Инвестиране в ценни книжа на парични средства, набрани чрез публично предлагане на акции, на принципа на разпределение на риска.</t>
  </si>
  <si>
    <t>BG2040203213</t>
  </si>
  <si>
    <t>X</t>
  </si>
  <si>
    <t>EUR</t>
  </si>
  <si>
    <t>BG2040005212</t>
  </si>
  <si>
    <t>BG2040006210</t>
  </si>
  <si>
    <t>ТБ Първа Инвестиционна Банка АД-София</t>
  </si>
  <si>
    <t>Търговска лига-Национален аптечен център АД-София</t>
  </si>
  <si>
    <t>4.3.</t>
  </si>
  <si>
    <t>4.4.</t>
  </si>
  <si>
    <t>4.5.</t>
  </si>
  <si>
    <t>Св. Св. Константин и Елена Холдинг АД-Варна</t>
  </si>
  <si>
    <t>BG2100033054</t>
  </si>
  <si>
    <t>Ален мак АД-Пловдив</t>
  </si>
  <si>
    <t>BG2100024061</t>
  </si>
  <si>
    <t>ФеърПлей Пропъртис АДСИЦ-София</t>
  </si>
  <si>
    <t>BG2100030068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</si>
  <si>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</si>
  <si>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Ценни книжа, издадени или гарантирани от българската държава, задълженията по които съставляват държавен или държавногарантиран дълг - общо, в т.ч. по емисии:</t>
  </si>
  <si>
    <t>Общински  ценни книжа, издадени от български общини съгласно Закона за общинския дълг - общо, в т.ч.:</t>
  </si>
  <si>
    <t>Ипотечни облигации, издадени съгласно Закона за ипотечните облигации, приети за търговия на регулиран пазар на ценни книжа - общо, в т.ч.:</t>
  </si>
  <si>
    <t>Корпоративни облигации, извън посочените в т.3, приети за търговия на регулиран пазар на ценни книжа - общо, в т.ч.:</t>
  </si>
  <si>
    <t>Обезпечени корпоративни облигации, които не са приети за търговия на регулиран пазар - общо, в т.ч.:</t>
  </si>
  <si>
    <t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- общо, в т.ч.:</t>
  </si>
  <si>
    <t>Дългови ценни книжа, издадени или гарантирани от държави, посочени в наредба на КФН, или от техни централни банки - общо, в т.ч.:</t>
  </si>
  <si>
    <t>Дългови ценни книжа, издадени или гарантирани от Европейската централна банка или от Европейската инвестиционна банка - общо, в т.ч.:</t>
  </si>
  <si>
    <t>Дългови ценни книжа, издадени от чуждестранни общини, приети за търговия на регулирани пазари на ценни книжа 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</si>
  <si>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Дългови ценни книжа, извън посочените в т. 6, 7, 8 и 9,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</si>
  <si>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BG1100129052</t>
  </si>
  <si>
    <t>BG1100039012</t>
  </si>
  <si>
    <t>BG1100114062</t>
  </si>
  <si>
    <t>BG11OLKAAT10</t>
  </si>
  <si>
    <t>BG1100106050</t>
  </si>
  <si>
    <t>към 31.12.2007 г.</t>
  </si>
  <si>
    <t>Към 31.12.2007 г.</t>
  </si>
  <si>
    <t>Към 31.12.2007  г.</t>
  </si>
  <si>
    <t>3.5.</t>
  </si>
  <si>
    <t>2.3.</t>
  </si>
  <si>
    <t>2.4.</t>
  </si>
  <si>
    <t>BG9000005066</t>
  </si>
  <si>
    <t>BG1100042057</t>
  </si>
  <si>
    <t>BG1100083069</t>
  </si>
  <si>
    <t>BG1100003059</t>
  </si>
  <si>
    <t>Фонд за недвижими имоти България АДСИЦ-София</t>
  </si>
  <si>
    <t>Ексклузив Пропърти АДСИЦ-София</t>
  </si>
  <si>
    <t>Алкомет АД-Шумен</t>
  </si>
  <si>
    <t>ТБ Корпоративна търговска банка АД-София</t>
  </si>
  <si>
    <t>Еврохолд България АД-София</t>
  </si>
  <si>
    <t>Мостстрой АД-София</t>
  </si>
  <si>
    <t>Топливо АД-София</t>
  </si>
  <si>
    <t>Оловно цинков комплекс АД-Кърджали</t>
  </si>
  <si>
    <t>Трансинвестмънт АДСИЦ-София</t>
  </si>
  <si>
    <t>Каолин АД-Сеново</t>
  </si>
  <si>
    <t>Приложение № 4</t>
  </si>
  <si>
    <t>Производство на алуминиев прокат; изделия от алуминий и алуминиеви сплави; проучвателна и проектантска дейност; услуги за населението; търговия в страната и чужбина.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</si>
  <si>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</si>
  <si>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</si>
  <si>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Строителство, ремонт и реконструкция на мостове; мостови съоръжения, пътни съоръжения; инженерингова и научно - изследователска дейност; посредничество; подготовка и квалификация на кадри; вътрешна и външна търговия; други дейности.</t>
  </si>
  <si>
    <t>Производство на анхидриди, пластификатори, пигменти, бои, лакове, дисперсиони и др.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</si>
  <si>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</si>
  <si>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</si>
  <si>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срадства, набрани чрез издаване на ценни книжа в недвижими имоти (секюритизация на недвижими имоти), посредством покупка на право на собственост и други вещни права върху недвижими имоти, извършване на строежи и подобрения в тях, с цел предоставянето им за управление, отдаване под наем, лизинг, аренда и/или продажбата им.</t>
  </si>
  <si>
    <t>Хотелиерство, ресторантьорство, външно-икономическа дейност, продажба на стоки от внос и местно производство, организиране и провеждане на музикално-артистична дейност, организиране на екскурзии в страната и чужбина, предоставяне на транспортни, информационни, комунално-битови, рекламни, спортни, анимационни, културни и други допълнителни услуги, свързани с международния и вътрешен туризъм, отдаване под наем. Придобиване, управление, оценка и продажба на участия в български и чуждестранни дружества; придобиване, управление и продажба на облигации; придобиване, управление и продажба на патенти, отстъпване на лицензии за използване на патенти на дружества, в които дружеството има участие; финансиране на дружества, в които дружеството участва.</t>
  </si>
  <si>
    <t>Производство на парфюмерийно-козметични изделия,паста за зъби и суровини за тях; търговия в страната и чужбина; научно изследователска и развойна дейност в областта на парфюмерийни и козметични изделия; вътрешен и международен транспорт; посредничество и представителство на български и чужди фирми и други дейности, незабранени от законите на РБ.</t>
  </si>
  <si>
    <t>Инвестиране на парични средства, набрани чрез предлагане на ценни книжа, във вземания (секюритизация на вземания), придобиване или управление на вземания и съвкупности, включително динамични съвкупности, от вземания по потребителски кредити, или вземания, възникнали в резултат от разплащане с кредитни карти, както и всяка друга дейност свързана с инвестирането във вземания или съвкупности от вземания и позволена съгласно приложимото законодателство.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</si>
  <si>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</si>
  <si>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облигации; продобиване, оценка и продажба на патенти, отстъпване на лицензии за използване на патенти на дружества, в които дружеството участва; финансиране на дружества, в които холдинговото дружество участва.</t>
  </si>
  <si>
    <t>Внос и търговия на едро с лекарствени средства, болнични консумативи и медицински изделия.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</si>
  <si>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</si>
  <si>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>Друго финансово посредничество, некласифицирано другаде, без застраховане и осигуряване чрез самостоятелни фондове.</t>
  </si>
  <si>
    <t>BG1100001053</t>
  </si>
  <si>
    <t>ДФ Райфайзен (България) Балансиран Фонд-София</t>
  </si>
  <si>
    <t>Хипокредит АД-София</t>
  </si>
  <si>
    <t>Актив Пропъртис АДСИЦ-Пловдив</t>
  </si>
  <si>
    <t>/наименование на фонда за допълнително пенсионно осигуряване/</t>
  </si>
  <si>
    <t>на "ПРОФЕСИОНАЛЕН ПЕНСИОНЕН ФОНД - БЪДЕЩЕ"</t>
  </si>
  <si>
    <t xml:space="preserve"> на "ПРОФЕСИОНАЛЕН ПЕНСИОНЕН ФОНД - БЪДЕЩЕ"</t>
  </si>
  <si>
    <t>BG2100038079</t>
  </si>
  <si>
    <t>BG2100040067</t>
  </si>
  <si>
    <t>BG2100041057</t>
  </si>
  <si>
    <t>Вид икономическа дейност на емитента *</t>
  </si>
  <si>
    <t>* Видът на икономическата дейност на емитента се посочва съгласно последната утвърдена от председателя на НСИ Национална класификация на икономическите дейности: сектори и подсектори</t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</si>
  <si>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</si>
  <si>
    <t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- общо, в т.ч.:</t>
  </si>
  <si>
    <t>Квалифицирани дългови ценни книжа**, извън посочените в т. 6, 7, 8 и 11, приети за търговия на регулирани пазари на ценни книжа в държави, посочени в наредба на КФН - общо, в т.ч.: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</si>
</sst>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0" borderId="10" xfId="0" applyFont="1" applyBorder="1" applyAlignment="1">
      <alignment horizontal="right" wrapText="1"/>
    </xf>
    <xf numFmtId="10" fontId="8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10" fontId="2" fillId="0" borderId="10" xfId="0" applyNumberFormat="1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10" fontId="1" fillId="0" borderId="10" xfId="0" applyNumberFormat="1" applyFont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10" fontId="14" fillId="0" borderId="1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justify" wrapText="1"/>
    </xf>
    <xf numFmtId="0" fontId="5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16" fontId="2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" fontId="8" fillId="0" borderId="10" xfId="0" applyNumberFormat="1" applyFont="1" applyBorder="1" applyAlignment="1">
      <alignment horizontal="right" wrapText="1"/>
    </xf>
    <xf numFmtId="10" fontId="2" fillId="0" borderId="0" xfId="0" applyNumberFormat="1" applyFont="1" applyAlignment="1">
      <alignment wrapText="1"/>
    </xf>
    <xf numFmtId="10" fontId="1" fillId="0" borderId="10" xfId="59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14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140625" style="9" customWidth="1"/>
    <col min="2" max="2" width="85.8515625" style="10" customWidth="1"/>
    <col min="3" max="3" width="16.28125" style="10" hidden="1" customWidth="1"/>
    <col min="4" max="4" width="18.00390625" style="10" hidden="1" customWidth="1"/>
    <col min="5" max="5" width="13.7109375" style="10" customWidth="1"/>
    <col min="6" max="6" width="19.421875" style="10" customWidth="1"/>
    <col min="7" max="16384" width="9.140625" style="10" customWidth="1"/>
  </cols>
  <sheetData>
    <row r="2" spans="5:6" ht="15.75">
      <c r="E2" s="98" t="s">
        <v>63</v>
      </c>
      <c r="F2" s="98"/>
    </row>
    <row r="3" spans="5:6" ht="15.75">
      <c r="E3" s="11"/>
      <c r="F3" s="11"/>
    </row>
    <row r="4" spans="1:7" s="13" customFormat="1" ht="15.75">
      <c r="A4" s="12"/>
      <c r="B4" s="91" t="s">
        <v>53</v>
      </c>
      <c r="C4" s="91"/>
      <c r="D4" s="91"/>
      <c r="E4" s="91"/>
      <c r="F4" s="91"/>
      <c r="G4" s="7"/>
    </row>
    <row r="5" spans="2:7" ht="15.75">
      <c r="B5" s="99" t="s">
        <v>198</v>
      </c>
      <c r="C5" s="100"/>
      <c r="D5" s="100"/>
      <c r="E5" s="100"/>
      <c r="F5" s="100"/>
      <c r="G5" s="71"/>
    </row>
    <row r="6" spans="2:6" ht="15.75">
      <c r="B6" s="101" t="s">
        <v>197</v>
      </c>
      <c r="C6" s="101"/>
      <c r="D6" s="101"/>
      <c r="E6" s="101"/>
      <c r="F6" s="101"/>
    </row>
    <row r="7" spans="1:6" s="13" customFormat="1" ht="12.75">
      <c r="A7" s="102"/>
      <c r="B7" s="102"/>
      <c r="C7" s="102"/>
      <c r="D7" s="15"/>
      <c r="E7" s="103"/>
      <c r="F7" s="103"/>
    </row>
    <row r="8" spans="1:6" s="1" customFormat="1" ht="17.25" customHeight="1">
      <c r="A8" s="92" t="s">
        <v>0</v>
      </c>
      <c r="B8" s="92" t="s">
        <v>71</v>
      </c>
      <c r="C8" s="94" t="s">
        <v>52</v>
      </c>
      <c r="D8" s="95"/>
      <c r="E8" s="96" t="s">
        <v>156</v>
      </c>
      <c r="F8" s="97"/>
    </row>
    <row r="9" spans="1:6" s="1" customFormat="1" ht="78.75">
      <c r="A9" s="93"/>
      <c r="B9" s="93"/>
      <c r="C9" s="3" t="s">
        <v>44</v>
      </c>
      <c r="D9" s="3" t="s">
        <v>61</v>
      </c>
      <c r="E9" s="3" t="s">
        <v>43</v>
      </c>
      <c r="F9" s="3" t="s">
        <v>61</v>
      </c>
    </row>
    <row r="10" spans="1:6" s="80" customFormat="1" ht="15.75">
      <c r="A10" s="76">
        <v>1</v>
      </c>
      <c r="B10" s="76">
        <v>2</v>
      </c>
      <c r="C10" s="76">
        <v>3</v>
      </c>
      <c r="D10" s="76">
        <v>4</v>
      </c>
      <c r="E10" s="76">
        <v>3</v>
      </c>
      <c r="F10" s="76">
        <v>4</v>
      </c>
    </row>
    <row r="11" spans="1:6" s="1" customFormat="1" ht="15.75">
      <c r="A11" s="63" t="s">
        <v>1</v>
      </c>
      <c r="B11" s="21" t="s">
        <v>55</v>
      </c>
      <c r="C11" s="63">
        <f>C12+C13</f>
        <v>1070</v>
      </c>
      <c r="D11" s="77">
        <f>D12+D13</f>
        <v>0.8833000000000001</v>
      </c>
      <c r="E11" s="78">
        <v>2036</v>
      </c>
      <c r="F11" s="79">
        <f>E11/E18</f>
        <v>0.6287831995058678</v>
      </c>
    </row>
    <row r="12" spans="1:6" s="1" customFormat="1" ht="15.75">
      <c r="A12" s="81" t="s">
        <v>19</v>
      </c>
      <c r="B12" s="2" t="s">
        <v>45</v>
      </c>
      <c r="C12" s="30">
        <v>962</v>
      </c>
      <c r="D12" s="36">
        <v>0.7939</v>
      </c>
      <c r="E12" s="4">
        <v>807</v>
      </c>
      <c r="F12" s="46">
        <f>E12/E18</f>
        <v>0.24922791846819023</v>
      </c>
    </row>
    <row r="13" spans="1:6" s="1" customFormat="1" ht="17.25" customHeight="1">
      <c r="A13" s="34" t="s">
        <v>20</v>
      </c>
      <c r="B13" s="2" t="s">
        <v>51</v>
      </c>
      <c r="C13" s="30">
        <v>108</v>
      </c>
      <c r="D13" s="36">
        <v>0.0894</v>
      </c>
      <c r="E13" s="4">
        <v>1229</v>
      </c>
      <c r="F13" s="46">
        <f>E13/E18:E18</f>
        <v>0.3795552810376776</v>
      </c>
    </row>
    <row r="14" spans="1:6" s="1" customFormat="1" ht="15.75">
      <c r="A14" s="63" t="s">
        <v>12</v>
      </c>
      <c r="B14" s="22" t="s">
        <v>67</v>
      </c>
      <c r="C14" s="30">
        <v>134</v>
      </c>
      <c r="D14" s="36">
        <v>0.1104</v>
      </c>
      <c r="E14" s="4">
        <v>471</v>
      </c>
      <c r="F14" s="46">
        <f>E14/E18</f>
        <v>0.1454601605929586</v>
      </c>
    </row>
    <row r="15" spans="1:6" s="1" customFormat="1" ht="15.75">
      <c r="A15" s="63" t="s">
        <v>2</v>
      </c>
      <c r="B15" s="22" t="s">
        <v>68</v>
      </c>
      <c r="C15" s="30">
        <v>0</v>
      </c>
      <c r="D15" s="30">
        <v>0</v>
      </c>
      <c r="E15" s="4">
        <v>0</v>
      </c>
      <c r="F15" s="4">
        <v>0</v>
      </c>
    </row>
    <row r="16" spans="1:6" s="1" customFormat="1" ht="15.75">
      <c r="A16" s="63" t="s">
        <v>3</v>
      </c>
      <c r="B16" s="22" t="s">
        <v>69</v>
      </c>
      <c r="C16" s="30">
        <v>7</v>
      </c>
      <c r="D16" s="36">
        <v>0.0063</v>
      </c>
      <c r="E16" s="4">
        <v>730</v>
      </c>
      <c r="F16" s="46">
        <f>E16/E18</f>
        <v>0.22544780728844965</v>
      </c>
    </row>
    <row r="17" spans="1:6" s="1" customFormat="1" ht="15.75">
      <c r="A17" s="63" t="s">
        <v>4</v>
      </c>
      <c r="B17" s="22" t="s">
        <v>70</v>
      </c>
      <c r="C17" s="30">
        <v>0</v>
      </c>
      <c r="D17" s="30">
        <v>0</v>
      </c>
      <c r="E17" s="4">
        <v>1</v>
      </c>
      <c r="F17" s="46">
        <f>E17/E18</f>
        <v>0.00030883261272390367</v>
      </c>
    </row>
    <row r="18" spans="1:6" s="1" customFormat="1" ht="15.75">
      <c r="A18" s="19"/>
      <c r="B18" s="4" t="s">
        <v>60</v>
      </c>
      <c r="C18" s="30">
        <f>C11+C14+C16</f>
        <v>1211</v>
      </c>
      <c r="D18" s="36">
        <f>D11+D14+D16</f>
        <v>1</v>
      </c>
      <c r="E18" s="4">
        <f>E11+E14+E15+E16+E17</f>
        <v>3238</v>
      </c>
      <c r="F18" s="46">
        <f>F11+F14+F16+F17</f>
        <v>1</v>
      </c>
    </row>
    <row r="19" s="17" customFormat="1" ht="15.75">
      <c r="A19" s="20"/>
    </row>
    <row r="20" s="17" customFormat="1" ht="15.75">
      <c r="A20" s="20"/>
    </row>
    <row r="21" s="17" customFormat="1" ht="15.75">
      <c r="A21" s="20"/>
    </row>
    <row r="22" s="17" customFormat="1" ht="15.75">
      <c r="A22" s="20"/>
    </row>
    <row r="23" s="17" customFormat="1" ht="15.75">
      <c r="A23" s="20"/>
    </row>
    <row r="24" s="17" customFormat="1" ht="15.75">
      <c r="A24" s="20"/>
    </row>
    <row r="25" s="17" customFormat="1" ht="15.75">
      <c r="A25" s="20"/>
    </row>
    <row r="26" s="17" customFormat="1" ht="15.75">
      <c r="A26" s="20"/>
    </row>
    <row r="27" s="17" customFormat="1" ht="15.75">
      <c r="A27" s="20"/>
    </row>
    <row r="28" s="17" customFormat="1" ht="15.75">
      <c r="A28" s="20"/>
    </row>
  </sheetData>
  <sheetProtection/>
  <mergeCells count="10">
    <mergeCell ref="B4:F4"/>
    <mergeCell ref="A8:A9"/>
    <mergeCell ref="B8:B9"/>
    <mergeCell ref="C8:D8"/>
    <mergeCell ref="E8:F8"/>
    <mergeCell ref="E2:F2"/>
    <mergeCell ref="B5:F5"/>
    <mergeCell ref="B6:F6"/>
    <mergeCell ref="A7:C7"/>
    <mergeCell ref="E7:F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C20">
      <selection activeCell="E20" sqref="E20"/>
    </sheetView>
  </sheetViews>
  <sheetFormatPr defaultColWidth="9.140625" defaultRowHeight="12.75"/>
  <cols>
    <col min="1" max="1" width="6.421875" style="9" customWidth="1"/>
    <col min="2" max="2" width="60.28125" style="10" bestFit="1" customWidth="1"/>
    <col min="3" max="3" width="28.28125" style="10" customWidth="1"/>
    <col min="4" max="4" width="20.57421875" style="10" customWidth="1"/>
    <col min="5" max="5" width="50.8515625" style="42" customWidth="1"/>
    <col min="6" max="6" width="12.421875" style="10" customWidth="1"/>
    <col min="7" max="7" width="26.28125" style="10" hidden="1" customWidth="1"/>
    <col min="8" max="8" width="21.421875" style="10" hidden="1" customWidth="1"/>
    <col min="9" max="9" width="25.8515625" style="10" customWidth="1"/>
    <col min="10" max="10" width="25.140625" style="10" customWidth="1"/>
    <col min="11" max="16384" width="9.140625" style="10" customWidth="1"/>
  </cols>
  <sheetData>
    <row r="1" spans="8:10" ht="15.75">
      <c r="H1" s="23"/>
      <c r="J1" s="16" t="s">
        <v>64</v>
      </c>
    </row>
    <row r="3" spans="1:9" s="13" customFormat="1" ht="15.75">
      <c r="A3" s="12"/>
      <c r="B3" s="91" t="s">
        <v>73</v>
      </c>
      <c r="C3" s="91"/>
      <c r="D3" s="91"/>
      <c r="E3" s="91"/>
      <c r="F3" s="91"/>
      <c r="G3" s="84"/>
      <c r="H3" s="84"/>
      <c r="I3" s="7"/>
    </row>
    <row r="4" spans="2:9" ht="15.75">
      <c r="B4" s="99" t="s">
        <v>198</v>
      </c>
      <c r="C4" s="111"/>
      <c r="D4" s="111"/>
      <c r="E4" s="111"/>
      <c r="F4" s="111"/>
      <c r="G4" s="111"/>
      <c r="H4" s="111"/>
      <c r="I4" s="14"/>
    </row>
    <row r="5" spans="2:8" ht="15.75">
      <c r="B5" s="101" t="s">
        <v>197</v>
      </c>
      <c r="C5" s="101"/>
      <c r="D5" s="101"/>
      <c r="E5" s="101"/>
      <c r="F5" s="101"/>
      <c r="G5" s="101"/>
      <c r="H5" s="101"/>
    </row>
    <row r="6" spans="2:8" ht="15.75">
      <c r="B6" s="6"/>
      <c r="C6" s="6"/>
      <c r="D6" s="6"/>
      <c r="E6" s="43"/>
      <c r="F6" s="6"/>
      <c r="G6" s="6"/>
      <c r="H6" s="6"/>
    </row>
    <row r="7" spans="2:8" ht="15.75">
      <c r="B7" s="6"/>
      <c r="C7" s="6"/>
      <c r="D7" s="6"/>
      <c r="E7" s="43"/>
      <c r="F7" s="6"/>
      <c r="G7" s="6"/>
      <c r="H7" s="6"/>
    </row>
    <row r="8" spans="1:10" s="13" customFormat="1" ht="27.75" customHeight="1">
      <c r="A8" s="92" t="s">
        <v>0</v>
      </c>
      <c r="B8" s="92" t="s">
        <v>50</v>
      </c>
      <c r="C8" s="92" t="s">
        <v>49</v>
      </c>
      <c r="D8" s="92" t="s">
        <v>14</v>
      </c>
      <c r="E8" s="115" t="s">
        <v>203</v>
      </c>
      <c r="F8" s="92" t="s">
        <v>34</v>
      </c>
      <c r="G8" s="104" t="s">
        <v>52</v>
      </c>
      <c r="H8" s="97"/>
      <c r="I8" s="104" t="s">
        <v>156</v>
      </c>
      <c r="J8" s="97"/>
    </row>
    <row r="9" spans="1:10" s="1" customFormat="1" ht="96" customHeight="1">
      <c r="A9" s="114"/>
      <c r="B9" s="114"/>
      <c r="C9" s="114"/>
      <c r="D9" s="114"/>
      <c r="E9" s="116"/>
      <c r="F9" s="114"/>
      <c r="G9" s="3" t="s">
        <v>44</v>
      </c>
      <c r="H9" s="3" t="s">
        <v>62</v>
      </c>
      <c r="I9" s="3" t="s">
        <v>44</v>
      </c>
      <c r="J9" s="3" t="s">
        <v>62</v>
      </c>
    </row>
    <row r="10" spans="1:10" s="24" customFormat="1" ht="15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7</v>
      </c>
      <c r="J10" s="76">
        <v>8</v>
      </c>
    </row>
    <row r="11" spans="1:10" s="17" customFormat="1" ht="46.5" customHeight="1">
      <c r="A11" s="63" t="s">
        <v>1</v>
      </c>
      <c r="B11" s="105" t="s">
        <v>59</v>
      </c>
      <c r="C11" s="106"/>
      <c r="D11" s="106"/>
      <c r="E11" s="106"/>
      <c r="F11" s="107"/>
      <c r="G11" s="30"/>
      <c r="H11" s="30"/>
      <c r="I11" s="4">
        <f>I13+I14+I18+I20+I21+I23+I24+I25+I22</f>
        <v>635</v>
      </c>
      <c r="J11" s="46">
        <f>I11/3238</f>
        <v>0.1961087090796788</v>
      </c>
    </row>
    <row r="12" spans="1:10" s="17" customFormat="1" ht="15.75" hidden="1">
      <c r="A12" s="62" t="s">
        <v>19</v>
      </c>
      <c r="B12" s="40" t="s">
        <v>91</v>
      </c>
      <c r="C12" s="40" t="s">
        <v>89</v>
      </c>
      <c r="D12" s="40" t="s">
        <v>90</v>
      </c>
      <c r="E12" s="55" t="s">
        <v>102</v>
      </c>
      <c r="F12" s="40" t="s">
        <v>74</v>
      </c>
      <c r="G12" s="39">
        <v>13</v>
      </c>
      <c r="H12" s="41">
        <v>0.011</v>
      </c>
      <c r="I12" s="39"/>
      <c r="J12" s="41"/>
    </row>
    <row r="13" spans="1:10" s="17" customFormat="1" ht="63">
      <c r="A13" s="62" t="s">
        <v>19</v>
      </c>
      <c r="B13" s="40" t="s">
        <v>168</v>
      </c>
      <c r="C13" s="55" t="s">
        <v>89</v>
      </c>
      <c r="D13" s="58" t="s">
        <v>108</v>
      </c>
      <c r="E13" s="72" t="s">
        <v>177</v>
      </c>
      <c r="F13" s="62" t="s">
        <v>74</v>
      </c>
      <c r="G13" s="39"/>
      <c r="H13" s="39"/>
      <c r="I13" s="39">
        <v>127</v>
      </c>
      <c r="J13" s="41">
        <f>I13/3238</f>
        <v>0.03922174181593576</v>
      </c>
    </row>
    <row r="14" spans="1:10" s="17" customFormat="1" ht="63">
      <c r="A14" s="62" t="s">
        <v>20</v>
      </c>
      <c r="B14" s="40" t="s">
        <v>169</v>
      </c>
      <c r="C14" s="55" t="s">
        <v>89</v>
      </c>
      <c r="D14" s="58" t="s">
        <v>151</v>
      </c>
      <c r="E14" s="72" t="s">
        <v>178</v>
      </c>
      <c r="F14" s="62" t="s">
        <v>74</v>
      </c>
      <c r="G14" s="39"/>
      <c r="H14" s="39"/>
      <c r="I14" s="39">
        <v>47</v>
      </c>
      <c r="J14" s="41">
        <f>I14/3238</f>
        <v>0.014515132798023472</v>
      </c>
    </row>
    <row r="15" spans="1:10" s="17" customFormat="1" ht="15.75" hidden="1">
      <c r="A15" s="62" t="s">
        <v>77</v>
      </c>
      <c r="B15" s="40" t="s">
        <v>92</v>
      </c>
      <c r="C15" s="55" t="s">
        <v>89</v>
      </c>
      <c r="D15" s="40" t="s">
        <v>93</v>
      </c>
      <c r="E15" s="55" t="s">
        <v>103</v>
      </c>
      <c r="F15" s="62" t="s">
        <v>74</v>
      </c>
      <c r="G15" s="39">
        <v>39</v>
      </c>
      <c r="H15" s="41">
        <v>0.0319</v>
      </c>
      <c r="I15" s="39"/>
      <c r="J15" s="41"/>
    </row>
    <row r="16" spans="1:10" s="17" customFormat="1" ht="47.25" hidden="1">
      <c r="A16" s="62" t="s">
        <v>78</v>
      </c>
      <c r="B16" s="40" t="s">
        <v>94</v>
      </c>
      <c r="C16" s="55" t="s">
        <v>89</v>
      </c>
      <c r="D16" s="40" t="s">
        <v>95</v>
      </c>
      <c r="E16" s="55" t="s">
        <v>104</v>
      </c>
      <c r="F16" s="62" t="s">
        <v>74</v>
      </c>
      <c r="G16" s="39">
        <v>20</v>
      </c>
      <c r="H16" s="41">
        <v>0.0164</v>
      </c>
      <c r="I16" s="39"/>
      <c r="J16" s="41"/>
    </row>
    <row r="17" spans="1:10" s="17" customFormat="1" ht="15.75" hidden="1">
      <c r="A17" s="62" t="s">
        <v>107</v>
      </c>
      <c r="B17" s="40" t="s">
        <v>96</v>
      </c>
      <c r="C17" s="55" t="s">
        <v>89</v>
      </c>
      <c r="D17" s="40" t="s">
        <v>97</v>
      </c>
      <c r="E17" s="55" t="s">
        <v>103</v>
      </c>
      <c r="F17" s="62" t="s">
        <v>74</v>
      </c>
      <c r="G17" s="39">
        <v>15</v>
      </c>
      <c r="H17" s="41">
        <v>0.0128</v>
      </c>
      <c r="I17" s="39"/>
      <c r="J17" s="41"/>
    </row>
    <row r="18" spans="1:10" s="17" customFormat="1" ht="110.25" customHeight="1">
      <c r="A18" s="62" t="s">
        <v>76</v>
      </c>
      <c r="B18" s="40" t="s">
        <v>175</v>
      </c>
      <c r="C18" s="55" t="s">
        <v>89</v>
      </c>
      <c r="D18" s="58" t="s">
        <v>152</v>
      </c>
      <c r="E18" s="72" t="s">
        <v>179</v>
      </c>
      <c r="F18" s="62" t="s">
        <v>74</v>
      </c>
      <c r="G18" s="39">
        <v>17</v>
      </c>
      <c r="H18" s="41">
        <v>0.0141</v>
      </c>
      <c r="I18" s="39">
        <v>78</v>
      </c>
      <c r="J18" s="41">
        <f>I18/3238</f>
        <v>0.024088943792464484</v>
      </c>
    </row>
    <row r="19" spans="1:10" s="17" customFormat="1" ht="15.75" hidden="1">
      <c r="A19" s="62" t="s">
        <v>87</v>
      </c>
      <c r="B19" s="40" t="s">
        <v>98</v>
      </c>
      <c r="C19" s="55" t="s">
        <v>89</v>
      </c>
      <c r="D19" s="40" t="s">
        <v>99</v>
      </c>
      <c r="E19" s="55" t="s">
        <v>105</v>
      </c>
      <c r="F19" s="62" t="s">
        <v>74</v>
      </c>
      <c r="G19" s="39">
        <v>3</v>
      </c>
      <c r="H19" s="41">
        <v>0.0028</v>
      </c>
      <c r="I19" s="39"/>
      <c r="J19" s="41"/>
    </row>
    <row r="20" spans="1:10" s="32" customFormat="1" ht="126">
      <c r="A20" s="62" t="s">
        <v>77</v>
      </c>
      <c r="B20" s="40" t="s">
        <v>170</v>
      </c>
      <c r="C20" s="55" t="s">
        <v>89</v>
      </c>
      <c r="D20" s="58" t="s">
        <v>153</v>
      </c>
      <c r="E20" s="72" t="s">
        <v>189</v>
      </c>
      <c r="F20" s="62" t="s">
        <v>74</v>
      </c>
      <c r="G20" s="39"/>
      <c r="H20" s="41"/>
      <c r="I20" s="39">
        <v>102</v>
      </c>
      <c r="J20" s="41">
        <f aca="true" t="shared" si="0" ref="J20:J25">I20/3238</f>
        <v>0.03150092649783817</v>
      </c>
    </row>
    <row r="21" spans="1:10" s="32" customFormat="1" ht="94.5">
      <c r="A21" s="62" t="s">
        <v>78</v>
      </c>
      <c r="B21" s="40" t="s">
        <v>171</v>
      </c>
      <c r="C21" s="55" t="s">
        <v>89</v>
      </c>
      <c r="D21" s="58" t="s">
        <v>110</v>
      </c>
      <c r="E21" s="72" t="s">
        <v>180</v>
      </c>
      <c r="F21" s="62" t="s">
        <v>74</v>
      </c>
      <c r="G21" s="39"/>
      <c r="H21" s="41"/>
      <c r="I21" s="39">
        <v>74</v>
      </c>
      <c r="J21" s="41">
        <f t="shared" si="0"/>
        <v>0.02285361334156887</v>
      </c>
    </row>
    <row r="22" spans="1:10" s="32" customFormat="1" ht="31.5">
      <c r="A22" s="62" t="s">
        <v>107</v>
      </c>
      <c r="B22" s="40" t="s">
        <v>92</v>
      </c>
      <c r="C22" s="55" t="s">
        <v>89</v>
      </c>
      <c r="D22" s="58" t="s">
        <v>93</v>
      </c>
      <c r="E22" s="72" t="s">
        <v>181</v>
      </c>
      <c r="F22" s="62" t="s">
        <v>74</v>
      </c>
      <c r="G22" s="39"/>
      <c r="H22" s="41"/>
      <c r="I22" s="39">
        <v>66</v>
      </c>
      <c r="J22" s="41">
        <f t="shared" si="0"/>
        <v>0.02038295243977764</v>
      </c>
    </row>
    <row r="23" spans="1:10" s="32" customFormat="1" ht="204.75">
      <c r="A23" s="62" t="s">
        <v>79</v>
      </c>
      <c r="B23" s="40" t="s">
        <v>172</v>
      </c>
      <c r="C23" s="55" t="s">
        <v>89</v>
      </c>
      <c r="D23" s="58" t="s">
        <v>111</v>
      </c>
      <c r="E23" s="72" t="s">
        <v>191</v>
      </c>
      <c r="F23" s="62" t="s">
        <v>74</v>
      </c>
      <c r="G23" s="39"/>
      <c r="H23" s="41"/>
      <c r="I23" s="62">
        <v>28</v>
      </c>
      <c r="J23" s="41">
        <f t="shared" si="0"/>
        <v>0.008647313156269302</v>
      </c>
    </row>
    <row r="24" spans="1:10" s="32" customFormat="1" ht="63">
      <c r="A24" s="62" t="s">
        <v>87</v>
      </c>
      <c r="B24" s="40" t="s">
        <v>173</v>
      </c>
      <c r="C24" s="55" t="s">
        <v>89</v>
      </c>
      <c r="D24" s="58" t="s">
        <v>154</v>
      </c>
      <c r="E24" s="72" t="s">
        <v>182</v>
      </c>
      <c r="F24" s="62" t="s">
        <v>74</v>
      </c>
      <c r="G24" s="39"/>
      <c r="H24" s="41"/>
      <c r="I24" s="39">
        <v>90</v>
      </c>
      <c r="J24" s="41">
        <f t="shared" si="0"/>
        <v>0.027794935145151328</v>
      </c>
    </row>
    <row r="25" spans="1:10" s="32" customFormat="1" ht="63">
      <c r="A25" s="62" t="s">
        <v>88</v>
      </c>
      <c r="B25" s="40" t="s">
        <v>129</v>
      </c>
      <c r="C25" s="55" t="s">
        <v>89</v>
      </c>
      <c r="D25" s="58" t="s">
        <v>155</v>
      </c>
      <c r="E25" s="72" t="s">
        <v>178</v>
      </c>
      <c r="F25" s="62" t="s">
        <v>74</v>
      </c>
      <c r="G25" s="39"/>
      <c r="H25" s="41"/>
      <c r="I25" s="39">
        <v>23</v>
      </c>
      <c r="J25" s="41">
        <f t="shared" si="0"/>
        <v>0.007103150092649784</v>
      </c>
    </row>
    <row r="26" spans="1:10" s="32" customFormat="1" ht="22.5" customHeight="1">
      <c r="A26" s="67"/>
      <c r="B26" s="40"/>
      <c r="C26" s="40"/>
      <c r="D26" s="40"/>
      <c r="E26" s="55"/>
      <c r="F26" s="62"/>
      <c r="G26" s="39"/>
      <c r="H26" s="41"/>
      <c r="I26" s="39"/>
      <c r="J26" s="41"/>
    </row>
    <row r="27" spans="1:10" s="17" customFormat="1" ht="15.75">
      <c r="A27" s="63" t="s">
        <v>17</v>
      </c>
      <c r="B27" s="2"/>
      <c r="C27" s="2"/>
      <c r="D27" s="2"/>
      <c r="E27" s="44"/>
      <c r="F27" s="2"/>
      <c r="G27" s="30"/>
      <c r="H27" s="30"/>
      <c r="I27" s="30"/>
      <c r="J27" s="36"/>
    </row>
    <row r="28" spans="1:10" s="17" customFormat="1" ht="63.75" customHeight="1">
      <c r="A28" s="63" t="s">
        <v>12</v>
      </c>
      <c r="B28" s="105" t="s">
        <v>46</v>
      </c>
      <c r="C28" s="106"/>
      <c r="D28" s="106"/>
      <c r="E28" s="106"/>
      <c r="F28" s="107"/>
      <c r="G28" s="30"/>
      <c r="H28" s="30"/>
      <c r="I28" s="4">
        <f>SUM(I30:I33)</f>
        <v>148</v>
      </c>
      <c r="J28" s="46">
        <f>I28/3238</f>
        <v>0.04570722668313774</v>
      </c>
    </row>
    <row r="29" spans="1:10" s="17" customFormat="1" ht="48" customHeight="1" hidden="1">
      <c r="A29" s="62" t="s">
        <v>21</v>
      </c>
      <c r="B29" s="60" t="s">
        <v>106</v>
      </c>
      <c r="C29" s="60" t="s">
        <v>89</v>
      </c>
      <c r="D29" s="60" t="s">
        <v>100</v>
      </c>
      <c r="E29" s="48" t="s">
        <v>101</v>
      </c>
      <c r="F29" s="60" t="s">
        <v>74</v>
      </c>
      <c r="G29" s="39">
        <v>1</v>
      </c>
      <c r="H29" s="41">
        <v>0.0004</v>
      </c>
      <c r="I29" s="39"/>
      <c r="J29" s="41"/>
    </row>
    <row r="30" spans="1:10" s="17" customFormat="1" ht="126">
      <c r="A30" s="62" t="s">
        <v>21</v>
      </c>
      <c r="B30" s="61" t="s">
        <v>166</v>
      </c>
      <c r="C30" s="40" t="s">
        <v>89</v>
      </c>
      <c r="D30" s="58" t="s">
        <v>193</v>
      </c>
      <c r="E30" s="72" t="s">
        <v>183</v>
      </c>
      <c r="F30" s="62" t="s">
        <v>74</v>
      </c>
      <c r="G30" s="39"/>
      <c r="H30" s="41"/>
      <c r="I30" s="39">
        <v>5</v>
      </c>
      <c r="J30" s="41">
        <f>I30/3238</f>
        <v>0.0015441630636195182</v>
      </c>
    </row>
    <row r="31" spans="1:10" s="17" customFormat="1" ht="126">
      <c r="A31" s="62" t="s">
        <v>22</v>
      </c>
      <c r="B31" s="61" t="s">
        <v>138</v>
      </c>
      <c r="C31" s="40" t="s">
        <v>89</v>
      </c>
      <c r="D31" s="58" t="s">
        <v>163</v>
      </c>
      <c r="E31" s="72" t="s">
        <v>140</v>
      </c>
      <c r="F31" s="62" t="s">
        <v>74</v>
      </c>
      <c r="G31" s="39"/>
      <c r="H31" s="41"/>
      <c r="I31" s="39">
        <v>78</v>
      </c>
      <c r="J31" s="41">
        <f>I31/3238</f>
        <v>0.024088943792464484</v>
      </c>
    </row>
    <row r="32" spans="1:10" s="17" customFormat="1" ht="126">
      <c r="A32" s="62" t="s">
        <v>160</v>
      </c>
      <c r="B32" s="61" t="s">
        <v>167</v>
      </c>
      <c r="C32" s="40" t="s">
        <v>89</v>
      </c>
      <c r="D32" s="58" t="s">
        <v>164</v>
      </c>
      <c r="E32" s="72" t="s">
        <v>184</v>
      </c>
      <c r="F32" s="62" t="s">
        <v>74</v>
      </c>
      <c r="G32" s="39"/>
      <c r="H32" s="41"/>
      <c r="I32" s="39">
        <v>46</v>
      </c>
      <c r="J32" s="41">
        <f>I32/3238</f>
        <v>0.014206300185299567</v>
      </c>
    </row>
    <row r="33" spans="1:10" s="17" customFormat="1" ht="126">
      <c r="A33" s="62" t="s">
        <v>161</v>
      </c>
      <c r="B33" s="61" t="s">
        <v>196</v>
      </c>
      <c r="C33" s="40" t="s">
        <v>89</v>
      </c>
      <c r="D33" s="58" t="s">
        <v>165</v>
      </c>
      <c r="E33" s="72" t="s">
        <v>183</v>
      </c>
      <c r="F33" s="62" t="s">
        <v>74</v>
      </c>
      <c r="G33" s="39"/>
      <c r="H33" s="41"/>
      <c r="I33" s="39">
        <v>19</v>
      </c>
      <c r="J33" s="41">
        <f>I33/3238</f>
        <v>0.00586781964175417</v>
      </c>
    </row>
    <row r="34" spans="1:10" s="17" customFormat="1" ht="15.75">
      <c r="A34" s="63"/>
      <c r="B34" s="2"/>
      <c r="C34" s="2"/>
      <c r="D34" s="2"/>
      <c r="E34" s="44"/>
      <c r="F34" s="2"/>
      <c r="G34" s="30"/>
      <c r="H34" s="30"/>
      <c r="I34" s="30"/>
      <c r="J34" s="36"/>
    </row>
    <row r="35" spans="1:10" s="17" customFormat="1" ht="15.75">
      <c r="A35" s="63" t="s">
        <v>17</v>
      </c>
      <c r="B35" s="2"/>
      <c r="C35" s="2"/>
      <c r="D35" s="2"/>
      <c r="E35" s="44"/>
      <c r="F35" s="2"/>
      <c r="G35" s="30"/>
      <c r="H35" s="30"/>
      <c r="I35" s="30"/>
      <c r="J35" s="36"/>
    </row>
    <row r="36" spans="1:10" s="17" customFormat="1" ht="33" customHeight="1">
      <c r="A36" s="63" t="s">
        <v>2</v>
      </c>
      <c r="B36" s="105" t="s">
        <v>31</v>
      </c>
      <c r="C36" s="106"/>
      <c r="D36" s="106"/>
      <c r="E36" s="106"/>
      <c r="F36" s="107"/>
      <c r="G36" s="30"/>
      <c r="H36" s="30"/>
      <c r="I36" s="4">
        <f>I37+I38+I39+I41+I40</f>
        <v>446</v>
      </c>
      <c r="J36" s="46">
        <f aca="true" t="shared" si="1" ref="J36:J41">I36/3238</f>
        <v>0.13773934527486104</v>
      </c>
    </row>
    <row r="37" spans="1:10" s="17" customFormat="1" ht="47.25">
      <c r="A37" s="63" t="s">
        <v>23</v>
      </c>
      <c r="B37" s="2" t="s">
        <v>112</v>
      </c>
      <c r="C37" s="2" t="s">
        <v>113</v>
      </c>
      <c r="D37" s="58" t="s">
        <v>116</v>
      </c>
      <c r="E37" s="44" t="s">
        <v>192</v>
      </c>
      <c r="F37" s="63" t="s">
        <v>74</v>
      </c>
      <c r="G37" s="30"/>
      <c r="H37" s="30"/>
      <c r="I37" s="30">
        <v>131</v>
      </c>
      <c r="J37" s="36">
        <f t="shared" si="1"/>
        <v>0.04045707226683138</v>
      </c>
    </row>
    <row r="38" spans="1:10" s="17" customFormat="1" ht="47.25">
      <c r="A38" s="63" t="s">
        <v>24</v>
      </c>
      <c r="B38" s="2" t="s">
        <v>117</v>
      </c>
      <c r="C38" s="2" t="s">
        <v>113</v>
      </c>
      <c r="D38" s="58" t="s">
        <v>118</v>
      </c>
      <c r="E38" s="44" t="s">
        <v>192</v>
      </c>
      <c r="F38" s="63" t="s">
        <v>74</v>
      </c>
      <c r="G38" s="30"/>
      <c r="H38" s="30"/>
      <c r="I38" s="30">
        <v>38</v>
      </c>
      <c r="J38" s="36">
        <f t="shared" si="1"/>
        <v>0.01173563928350834</v>
      </c>
    </row>
    <row r="39" spans="1:10" s="17" customFormat="1" ht="47.25">
      <c r="A39" s="63" t="s">
        <v>114</v>
      </c>
      <c r="B39" s="57" t="s">
        <v>121</v>
      </c>
      <c r="C39" s="40" t="s">
        <v>113</v>
      </c>
      <c r="D39" s="58" t="s">
        <v>122</v>
      </c>
      <c r="E39" s="44" t="s">
        <v>123</v>
      </c>
      <c r="F39" s="63" t="s">
        <v>74</v>
      </c>
      <c r="G39" s="30"/>
      <c r="H39" s="30"/>
      <c r="I39" s="30">
        <v>111</v>
      </c>
      <c r="J39" s="36">
        <f t="shared" si="1"/>
        <v>0.034280420012353305</v>
      </c>
    </row>
    <row r="40" spans="1:10" s="17" customFormat="1" ht="47.25">
      <c r="A40" s="63" t="s">
        <v>115</v>
      </c>
      <c r="B40" s="2" t="s">
        <v>119</v>
      </c>
      <c r="C40" s="2" t="s">
        <v>113</v>
      </c>
      <c r="D40" s="58" t="s">
        <v>120</v>
      </c>
      <c r="E40" s="44" t="s">
        <v>192</v>
      </c>
      <c r="F40" s="63" t="s">
        <v>74</v>
      </c>
      <c r="G40" s="30"/>
      <c r="H40" s="30"/>
      <c r="I40" s="30">
        <v>116</v>
      </c>
      <c r="J40" s="36">
        <f t="shared" si="1"/>
        <v>0.035824583075972825</v>
      </c>
    </row>
    <row r="41" spans="1:10" s="17" customFormat="1" ht="47.25">
      <c r="A41" s="63" t="s">
        <v>159</v>
      </c>
      <c r="B41" s="8" t="s">
        <v>194</v>
      </c>
      <c r="C41" s="2" t="s">
        <v>113</v>
      </c>
      <c r="D41" s="58" t="s">
        <v>162</v>
      </c>
      <c r="E41" s="44" t="s">
        <v>192</v>
      </c>
      <c r="F41" s="63" t="s">
        <v>74</v>
      </c>
      <c r="G41" s="30"/>
      <c r="H41" s="30"/>
      <c r="I41" s="30">
        <v>50</v>
      </c>
      <c r="J41" s="36">
        <f t="shared" si="1"/>
        <v>0.015441630636195183</v>
      </c>
    </row>
    <row r="42" spans="1:10" s="17" customFormat="1" ht="15.75">
      <c r="A42" s="63" t="s">
        <v>17</v>
      </c>
      <c r="B42" s="2"/>
      <c r="C42" s="2"/>
      <c r="D42" s="2"/>
      <c r="E42" s="37"/>
      <c r="F42" s="2"/>
      <c r="G42" s="30"/>
      <c r="H42" s="36"/>
      <c r="I42" s="30"/>
      <c r="J42" s="36"/>
    </row>
    <row r="43" spans="1:10" s="17" customFormat="1" ht="48.75" customHeight="1">
      <c r="A43" s="63" t="s">
        <v>3</v>
      </c>
      <c r="B43" s="105" t="s">
        <v>32</v>
      </c>
      <c r="C43" s="106"/>
      <c r="D43" s="106"/>
      <c r="E43" s="106"/>
      <c r="F43" s="107"/>
      <c r="G43" s="30"/>
      <c r="H43" s="30"/>
      <c r="I43" s="4">
        <v>0</v>
      </c>
      <c r="J43" s="46">
        <v>0</v>
      </c>
    </row>
    <row r="44" spans="1:10" s="17" customFormat="1" ht="15.75">
      <c r="A44" s="63" t="s">
        <v>25</v>
      </c>
      <c r="B44" s="2"/>
      <c r="C44" s="2"/>
      <c r="D44" s="2"/>
      <c r="E44" s="44"/>
      <c r="F44" s="2"/>
      <c r="G44" s="30"/>
      <c r="H44" s="30"/>
      <c r="I44" s="4"/>
      <c r="J44" s="46"/>
    </row>
    <row r="45" spans="1:10" s="17" customFormat="1" ht="15.75">
      <c r="A45" s="63" t="s">
        <v>26</v>
      </c>
      <c r="B45" s="2"/>
      <c r="C45" s="2"/>
      <c r="D45" s="2"/>
      <c r="E45" s="44"/>
      <c r="F45" s="2"/>
      <c r="G45" s="30"/>
      <c r="H45" s="30"/>
      <c r="I45" s="4"/>
      <c r="J45" s="46"/>
    </row>
    <row r="46" spans="1:10" s="17" customFormat="1" ht="15.75">
      <c r="A46" s="63" t="s">
        <v>17</v>
      </c>
      <c r="B46" s="2"/>
      <c r="C46" s="2"/>
      <c r="D46" s="2"/>
      <c r="E46" s="44"/>
      <c r="F46" s="2"/>
      <c r="G46" s="30"/>
      <c r="H46" s="30"/>
      <c r="I46" s="4"/>
      <c r="J46" s="46"/>
    </row>
    <row r="47" spans="1:10" s="17" customFormat="1" ht="38.25" customHeight="1">
      <c r="A47" s="63" t="s">
        <v>4</v>
      </c>
      <c r="B47" s="105" t="s">
        <v>47</v>
      </c>
      <c r="C47" s="106"/>
      <c r="D47" s="106"/>
      <c r="E47" s="106"/>
      <c r="F47" s="107"/>
      <c r="G47" s="30"/>
      <c r="H47" s="30"/>
      <c r="I47" s="4">
        <v>0</v>
      </c>
      <c r="J47" s="46">
        <v>0</v>
      </c>
    </row>
    <row r="48" spans="1:10" s="17" customFormat="1" ht="15.75">
      <c r="A48" s="63" t="s">
        <v>27</v>
      </c>
      <c r="B48" s="2"/>
      <c r="C48" s="2"/>
      <c r="D48" s="2"/>
      <c r="E48" s="44"/>
      <c r="F48" s="2"/>
      <c r="G48" s="30"/>
      <c r="H48" s="30"/>
      <c r="I48" s="4"/>
      <c r="J48" s="46"/>
    </row>
    <row r="49" spans="1:10" s="17" customFormat="1" ht="15.75">
      <c r="A49" s="63" t="s">
        <v>28</v>
      </c>
      <c r="B49" s="2"/>
      <c r="C49" s="2"/>
      <c r="D49" s="2"/>
      <c r="E49" s="44"/>
      <c r="F49" s="2"/>
      <c r="G49" s="30"/>
      <c r="H49" s="30"/>
      <c r="I49" s="4"/>
      <c r="J49" s="46"/>
    </row>
    <row r="50" spans="1:10" s="17" customFormat="1" ht="15.75">
      <c r="A50" s="63" t="s">
        <v>17</v>
      </c>
      <c r="B50" s="2"/>
      <c r="C50" s="2"/>
      <c r="D50" s="2"/>
      <c r="E50" s="44"/>
      <c r="F50" s="2"/>
      <c r="G50" s="30"/>
      <c r="H50" s="30"/>
      <c r="I50" s="4"/>
      <c r="J50" s="46"/>
    </row>
    <row r="51" spans="1:10" s="17" customFormat="1" ht="85.5" customHeight="1">
      <c r="A51" s="63" t="s">
        <v>5</v>
      </c>
      <c r="B51" s="105" t="s">
        <v>48</v>
      </c>
      <c r="C51" s="106"/>
      <c r="D51" s="106"/>
      <c r="E51" s="106"/>
      <c r="F51" s="107"/>
      <c r="G51" s="30"/>
      <c r="H51" s="30"/>
      <c r="I51" s="4">
        <v>0</v>
      </c>
      <c r="J51" s="46">
        <v>0</v>
      </c>
    </row>
    <row r="52" spans="1:10" s="17" customFormat="1" ht="15.75">
      <c r="A52" s="63" t="s">
        <v>29</v>
      </c>
      <c r="B52" s="2"/>
      <c r="C52" s="2"/>
      <c r="D52" s="2"/>
      <c r="E52" s="44"/>
      <c r="F52" s="2"/>
      <c r="G52" s="18"/>
      <c r="H52" s="18"/>
      <c r="I52" s="18"/>
      <c r="J52" s="35"/>
    </row>
    <row r="53" spans="1:10" s="17" customFormat="1" ht="15.75">
      <c r="A53" s="63" t="s">
        <v>30</v>
      </c>
      <c r="B53" s="2"/>
      <c r="C53" s="2"/>
      <c r="D53" s="2"/>
      <c r="E53" s="44"/>
      <c r="F53" s="2"/>
      <c r="G53" s="18"/>
      <c r="H53" s="18"/>
      <c r="I53" s="18"/>
      <c r="J53" s="35"/>
    </row>
    <row r="54" spans="1:10" s="17" customFormat="1" ht="15.75">
      <c r="A54" s="63" t="s">
        <v>17</v>
      </c>
      <c r="B54" s="2"/>
      <c r="C54" s="2"/>
      <c r="D54" s="2"/>
      <c r="E54" s="44"/>
      <c r="F54" s="2"/>
      <c r="G54" s="18"/>
      <c r="H54" s="18"/>
      <c r="I54" s="18"/>
      <c r="J54" s="35"/>
    </row>
    <row r="55" spans="1:10" s="51" customFormat="1" ht="18.75">
      <c r="A55" s="68"/>
      <c r="B55" s="108" t="s">
        <v>13</v>
      </c>
      <c r="C55" s="109"/>
      <c r="D55" s="109"/>
      <c r="E55" s="109"/>
      <c r="F55" s="110"/>
      <c r="G55" s="49">
        <f>SUM(G12:G54)</f>
        <v>108</v>
      </c>
      <c r="H55" s="50">
        <f>SUM(H12:H54)</f>
        <v>0.0894</v>
      </c>
      <c r="I55" s="49">
        <f>I36+I11+I28</f>
        <v>1229</v>
      </c>
      <c r="J55" s="50">
        <f>I55/3238</f>
        <v>0.3795552810376776</v>
      </c>
    </row>
    <row r="56" spans="1:5" s="17" customFormat="1" ht="15.75">
      <c r="A56" s="20"/>
      <c r="E56" s="45"/>
    </row>
    <row r="57" spans="1:6" s="17" customFormat="1" ht="15.75">
      <c r="A57" s="20"/>
      <c r="B57" s="112" t="s">
        <v>204</v>
      </c>
      <c r="C57" s="113"/>
      <c r="D57" s="113"/>
      <c r="E57" s="113"/>
      <c r="F57" s="113"/>
    </row>
    <row r="58" spans="1:5" s="17" customFormat="1" ht="15.75">
      <c r="A58" s="20"/>
      <c r="E58" s="45"/>
    </row>
    <row r="59" spans="1:5" s="17" customFormat="1" ht="15.75">
      <c r="A59" s="20"/>
      <c r="E59" s="45"/>
    </row>
    <row r="60" spans="1:5" s="17" customFormat="1" ht="15.75">
      <c r="A60" s="20"/>
      <c r="E60" s="45"/>
    </row>
    <row r="61" spans="1:5" s="17" customFormat="1" ht="15.75">
      <c r="A61" s="20"/>
      <c r="E61" s="45"/>
    </row>
    <row r="62" spans="1:5" s="17" customFormat="1" ht="15.75">
      <c r="A62" s="20"/>
      <c r="E62" s="45"/>
    </row>
    <row r="63" spans="1:5" s="17" customFormat="1" ht="15.75">
      <c r="A63" s="20"/>
      <c r="E63" s="45"/>
    </row>
    <row r="64" spans="1:5" s="17" customFormat="1" ht="15.75">
      <c r="A64" s="20"/>
      <c r="E64" s="45"/>
    </row>
    <row r="65" spans="1:5" s="17" customFormat="1" ht="15.75">
      <c r="A65" s="20"/>
      <c r="E65" s="45"/>
    </row>
  </sheetData>
  <sheetProtection/>
  <mergeCells count="19">
    <mergeCell ref="B57:F57"/>
    <mergeCell ref="B5:H5"/>
    <mergeCell ref="A8:A9"/>
    <mergeCell ref="B8:B9"/>
    <mergeCell ref="C8:C9"/>
    <mergeCell ref="D8:D9"/>
    <mergeCell ref="E8:E9"/>
    <mergeCell ref="F8:F9"/>
    <mergeCell ref="G8:H8"/>
    <mergeCell ref="B3:F3"/>
    <mergeCell ref="I8:J8"/>
    <mergeCell ref="B11:F11"/>
    <mergeCell ref="B28:F28"/>
    <mergeCell ref="B36:F36"/>
    <mergeCell ref="B55:F55"/>
    <mergeCell ref="B43:F43"/>
    <mergeCell ref="B47:F47"/>
    <mergeCell ref="B51:F51"/>
    <mergeCell ref="B4:H4"/>
  </mergeCells>
  <printOptions/>
  <pageMargins left="0.2755905511811024" right="0.1968503937007874" top="0.3937007874015748" bottom="0.4330708661417323" header="0.15748031496062992" footer="0.1968503937007874"/>
  <pageSetup fitToHeight="3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C13">
      <selection activeCell="E20" sqref="E20"/>
    </sheetView>
  </sheetViews>
  <sheetFormatPr defaultColWidth="9.140625" defaultRowHeight="12.75"/>
  <cols>
    <col min="1" max="1" width="6.8515625" style="9" customWidth="1"/>
    <col min="2" max="2" width="58.28125" style="10" bestFit="1" customWidth="1"/>
    <col min="3" max="3" width="17.421875" style="10" bestFit="1" customWidth="1"/>
    <col min="4" max="4" width="61.28125" style="26" customWidth="1"/>
    <col min="5" max="5" width="10.57421875" style="26" customWidth="1"/>
    <col min="6" max="6" width="29.421875" style="10" hidden="1" customWidth="1"/>
    <col min="7" max="7" width="26.7109375" style="10" hidden="1" customWidth="1"/>
    <col min="8" max="8" width="28.00390625" style="10" customWidth="1"/>
    <col min="9" max="9" width="26.28125" style="10" customWidth="1"/>
    <col min="10" max="16384" width="9.140625" style="10" customWidth="1"/>
  </cols>
  <sheetData>
    <row r="1" spans="4:9" ht="15.75">
      <c r="D1" s="10"/>
      <c r="E1" s="10"/>
      <c r="G1" s="23"/>
      <c r="I1" s="28" t="s">
        <v>65</v>
      </c>
    </row>
    <row r="2" spans="4:5" ht="15.75">
      <c r="D2" s="10"/>
      <c r="E2" s="10"/>
    </row>
    <row r="3" spans="1:8" s="13" customFormat="1" ht="15.75">
      <c r="A3" s="12"/>
      <c r="B3" s="91" t="s">
        <v>54</v>
      </c>
      <c r="C3" s="91"/>
      <c r="D3" s="91"/>
      <c r="E3" s="91"/>
      <c r="F3" s="84"/>
      <c r="G3" s="84"/>
      <c r="H3" s="59"/>
    </row>
    <row r="4" spans="2:8" ht="15.75">
      <c r="B4" s="99" t="s">
        <v>198</v>
      </c>
      <c r="C4" s="99"/>
      <c r="D4" s="99"/>
      <c r="E4" s="99"/>
      <c r="F4" s="99"/>
      <c r="G4" s="99"/>
      <c r="H4" s="59"/>
    </row>
    <row r="5" spans="2:8" ht="15.75">
      <c r="B5" s="101" t="s">
        <v>197</v>
      </c>
      <c r="C5" s="101"/>
      <c r="D5" s="101"/>
      <c r="E5" s="101"/>
      <c r="F5" s="101"/>
      <c r="G5" s="101"/>
      <c r="H5" s="8"/>
    </row>
    <row r="6" spans="1:9" s="13" customFormat="1" ht="12.75">
      <c r="A6" s="121"/>
      <c r="B6" s="121"/>
      <c r="C6" s="121"/>
      <c r="D6" s="121"/>
      <c r="E6" s="53"/>
      <c r="F6" s="122"/>
      <c r="G6" s="122"/>
      <c r="H6" s="122"/>
      <c r="I6" s="122"/>
    </row>
    <row r="7" spans="1:9" s="29" customFormat="1" ht="15.75">
      <c r="A7" s="92" t="s">
        <v>0</v>
      </c>
      <c r="B7" s="92" t="s">
        <v>50</v>
      </c>
      <c r="C7" s="92" t="s">
        <v>14</v>
      </c>
      <c r="D7" s="92" t="s">
        <v>203</v>
      </c>
      <c r="E7" s="94" t="s">
        <v>34</v>
      </c>
      <c r="F7" s="117" t="s">
        <v>72</v>
      </c>
      <c r="G7" s="118"/>
      <c r="H7" s="117" t="s">
        <v>157</v>
      </c>
      <c r="I7" s="118"/>
    </row>
    <row r="8" spans="1:9" s="1" customFormat="1" ht="66.75" customHeight="1">
      <c r="A8" s="123"/>
      <c r="B8" s="123"/>
      <c r="C8" s="123"/>
      <c r="D8" s="124"/>
      <c r="E8" s="125"/>
      <c r="F8" s="3" t="s">
        <v>42</v>
      </c>
      <c r="G8" s="3" t="s">
        <v>62</v>
      </c>
      <c r="H8" s="3" t="s">
        <v>42</v>
      </c>
      <c r="I8" s="3" t="s">
        <v>62</v>
      </c>
    </row>
    <row r="9" spans="1:9" s="64" customFormat="1" ht="15.7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6</v>
      </c>
      <c r="I9" s="76">
        <v>7</v>
      </c>
    </row>
    <row r="10" spans="1:10" s="1" customFormat="1" ht="29.25" customHeight="1">
      <c r="A10" s="85" t="s">
        <v>1</v>
      </c>
      <c r="B10" s="105" t="s">
        <v>141</v>
      </c>
      <c r="C10" s="119"/>
      <c r="D10" s="119"/>
      <c r="E10" s="120"/>
      <c r="F10" s="65"/>
      <c r="G10" s="30"/>
      <c r="H10" s="52">
        <f>SUM(H11:H20)</f>
        <v>424</v>
      </c>
      <c r="I10" s="46">
        <f>H10/3238</f>
        <v>0.13094502779493514</v>
      </c>
      <c r="J10" s="82"/>
    </row>
    <row r="11" spans="1:9" s="1" customFormat="1" ht="15.75">
      <c r="A11" s="69" t="s">
        <v>19</v>
      </c>
      <c r="B11" s="2" t="s">
        <v>86</v>
      </c>
      <c r="C11" s="2" t="s">
        <v>75</v>
      </c>
      <c r="D11" s="5" t="s">
        <v>33</v>
      </c>
      <c r="E11" s="63" t="s">
        <v>74</v>
      </c>
      <c r="F11" s="30">
        <v>34</v>
      </c>
      <c r="G11" s="36">
        <v>0.0281</v>
      </c>
      <c r="H11" s="30">
        <v>33</v>
      </c>
      <c r="I11" s="36">
        <f>H11/3238</f>
        <v>0.01019147621988882</v>
      </c>
    </row>
    <row r="12" spans="1:9" s="1" customFormat="1" ht="15.75">
      <c r="A12" s="63" t="s">
        <v>20</v>
      </c>
      <c r="B12" s="2" t="s">
        <v>86</v>
      </c>
      <c r="C12" s="2" t="s">
        <v>80</v>
      </c>
      <c r="D12" s="5" t="s">
        <v>33</v>
      </c>
      <c r="E12" s="63" t="s">
        <v>74</v>
      </c>
      <c r="F12" s="30">
        <v>2</v>
      </c>
      <c r="G12" s="36">
        <v>0.002</v>
      </c>
      <c r="H12" s="30">
        <v>2</v>
      </c>
      <c r="I12" s="36">
        <f>H12/3238</f>
        <v>0.0006176652254478073</v>
      </c>
    </row>
    <row r="13" spans="1:9" s="1" customFormat="1" ht="15.75">
      <c r="A13" s="63" t="s">
        <v>76</v>
      </c>
      <c r="B13" s="2" t="s">
        <v>86</v>
      </c>
      <c r="C13" s="2" t="s">
        <v>81</v>
      </c>
      <c r="D13" s="5" t="s">
        <v>33</v>
      </c>
      <c r="E13" s="63" t="s">
        <v>74</v>
      </c>
      <c r="F13" s="30">
        <v>43</v>
      </c>
      <c r="G13" s="36">
        <v>0.0354</v>
      </c>
      <c r="H13" s="30">
        <v>41</v>
      </c>
      <c r="I13" s="36">
        <f>H13/3238</f>
        <v>0.01266213712168005</v>
      </c>
    </row>
    <row r="14" spans="1:9" s="1" customFormat="1" ht="15.75" hidden="1">
      <c r="A14" s="63" t="s">
        <v>77</v>
      </c>
      <c r="B14" s="2" t="s">
        <v>86</v>
      </c>
      <c r="C14" s="2" t="s">
        <v>82</v>
      </c>
      <c r="D14" s="5" t="s">
        <v>33</v>
      </c>
      <c r="E14" s="63" t="s">
        <v>74</v>
      </c>
      <c r="F14" s="30">
        <v>4</v>
      </c>
      <c r="G14" s="36">
        <v>0.0031</v>
      </c>
      <c r="H14" s="30"/>
      <c r="I14" s="36"/>
    </row>
    <row r="15" spans="1:9" s="1" customFormat="1" ht="15.75">
      <c r="A15" s="63" t="s">
        <v>77</v>
      </c>
      <c r="B15" s="2" t="s">
        <v>86</v>
      </c>
      <c r="C15" s="2" t="s">
        <v>83</v>
      </c>
      <c r="D15" s="5" t="s">
        <v>33</v>
      </c>
      <c r="E15" s="63" t="s">
        <v>74</v>
      </c>
      <c r="F15" s="30">
        <v>9</v>
      </c>
      <c r="G15" s="36">
        <v>0.0071</v>
      </c>
      <c r="H15" s="30">
        <v>8</v>
      </c>
      <c r="I15" s="36">
        <f>H15/3238</f>
        <v>0.0024706609017912293</v>
      </c>
    </row>
    <row r="16" spans="1:9" s="1" customFormat="1" ht="15.75" hidden="1">
      <c r="A16" s="63">
        <v>1.6</v>
      </c>
      <c r="B16" s="2" t="s">
        <v>86</v>
      </c>
      <c r="C16" s="2" t="s">
        <v>84</v>
      </c>
      <c r="D16" s="5" t="s">
        <v>33</v>
      </c>
      <c r="E16" s="63" t="s">
        <v>74</v>
      </c>
      <c r="F16" s="30">
        <v>204</v>
      </c>
      <c r="G16" s="36">
        <v>0.1682</v>
      </c>
      <c r="H16" s="30"/>
      <c r="I16" s="36"/>
    </row>
    <row r="17" spans="1:9" s="1" customFormat="1" ht="15.75" hidden="1">
      <c r="A17" s="63" t="s">
        <v>79</v>
      </c>
      <c r="B17" s="2" t="s">
        <v>86</v>
      </c>
      <c r="C17" s="2" t="s">
        <v>85</v>
      </c>
      <c r="D17" s="5" t="s">
        <v>33</v>
      </c>
      <c r="E17" s="63" t="s">
        <v>74</v>
      </c>
      <c r="F17" s="30">
        <v>666</v>
      </c>
      <c r="G17" s="66">
        <v>0.55</v>
      </c>
      <c r="H17" s="30"/>
      <c r="I17" s="66"/>
    </row>
    <row r="18" spans="1:9" s="1" customFormat="1" ht="15.75">
      <c r="A18" s="63" t="s">
        <v>78</v>
      </c>
      <c r="B18" s="2" t="s">
        <v>86</v>
      </c>
      <c r="C18" s="2" t="s">
        <v>127</v>
      </c>
      <c r="D18" s="5" t="s">
        <v>125</v>
      </c>
      <c r="E18" s="63" t="s">
        <v>74</v>
      </c>
      <c r="F18" s="65"/>
      <c r="G18" s="66"/>
      <c r="H18" s="65">
        <v>209</v>
      </c>
      <c r="I18" s="36">
        <f>H18/3238</f>
        <v>0.06454601605929586</v>
      </c>
    </row>
    <row r="19" spans="1:9" s="1" customFormat="1" ht="15.75">
      <c r="A19" s="63" t="s">
        <v>107</v>
      </c>
      <c r="B19" s="2" t="s">
        <v>86</v>
      </c>
      <c r="C19" s="2" t="s">
        <v>128</v>
      </c>
      <c r="D19" s="5" t="s">
        <v>125</v>
      </c>
      <c r="E19" s="63" t="s">
        <v>74</v>
      </c>
      <c r="F19" s="65"/>
      <c r="G19" s="66"/>
      <c r="H19" s="65">
        <v>40</v>
      </c>
      <c r="I19" s="36">
        <f>H19/3238</f>
        <v>0.012353304508956145</v>
      </c>
    </row>
    <row r="20" spans="1:10" s="1" customFormat="1" ht="15.75">
      <c r="A20" s="63" t="s">
        <v>79</v>
      </c>
      <c r="B20" s="2" t="s">
        <v>86</v>
      </c>
      <c r="C20" s="2" t="s">
        <v>124</v>
      </c>
      <c r="D20" s="5" t="s">
        <v>125</v>
      </c>
      <c r="E20" s="63" t="s">
        <v>126</v>
      </c>
      <c r="F20" s="65"/>
      <c r="G20" s="66"/>
      <c r="H20" s="65">
        <v>91</v>
      </c>
      <c r="I20" s="36">
        <f>H20/3238</f>
        <v>0.028103767757875233</v>
      </c>
      <c r="J20" s="82"/>
    </row>
    <row r="21" spans="1:9" s="1" customFormat="1" ht="15.75" hidden="1">
      <c r="A21" s="70" t="s">
        <v>109</v>
      </c>
      <c r="B21" s="2"/>
      <c r="C21" s="2"/>
      <c r="D21" s="5"/>
      <c r="E21" s="5"/>
      <c r="F21" s="65"/>
      <c r="G21" s="66"/>
      <c r="H21" s="65"/>
      <c r="I21" s="66"/>
    </row>
    <row r="22" spans="1:10" s="1" customFormat="1" ht="15.75">
      <c r="A22" s="63">
        <v>2</v>
      </c>
      <c r="B22" s="105" t="s">
        <v>142</v>
      </c>
      <c r="C22" s="119"/>
      <c r="D22" s="119"/>
      <c r="E22" s="120"/>
      <c r="F22" s="65"/>
      <c r="G22" s="30"/>
      <c r="H22" s="52">
        <v>0</v>
      </c>
      <c r="I22" s="46">
        <v>0</v>
      </c>
      <c r="J22" s="82"/>
    </row>
    <row r="23" spans="1:9" s="1" customFormat="1" ht="15.75" hidden="1">
      <c r="A23" s="63" t="s">
        <v>21</v>
      </c>
      <c r="B23" s="2"/>
      <c r="C23" s="2"/>
      <c r="D23" s="5"/>
      <c r="E23" s="5"/>
      <c r="F23" s="30"/>
      <c r="G23" s="30"/>
      <c r="H23" s="30"/>
      <c r="I23" s="30"/>
    </row>
    <row r="24" spans="1:9" s="1" customFormat="1" ht="15.75" hidden="1">
      <c r="A24" s="63" t="s">
        <v>22</v>
      </c>
      <c r="B24" s="2"/>
      <c r="C24" s="2"/>
      <c r="D24" s="5"/>
      <c r="E24" s="5"/>
      <c r="F24" s="30"/>
      <c r="G24" s="30"/>
      <c r="H24" s="30"/>
      <c r="I24" s="30"/>
    </row>
    <row r="25" spans="1:9" s="1" customFormat="1" ht="15.75">
      <c r="A25" s="63" t="s">
        <v>15</v>
      </c>
      <c r="B25" s="2"/>
      <c r="C25" s="2"/>
      <c r="D25" s="5"/>
      <c r="E25" s="5"/>
      <c r="F25" s="30"/>
      <c r="G25" s="30"/>
      <c r="H25" s="30"/>
      <c r="I25" s="30"/>
    </row>
    <row r="26" spans="1:9" s="1" customFormat="1" ht="31.5" customHeight="1">
      <c r="A26" s="63">
        <v>3</v>
      </c>
      <c r="B26" s="105" t="s">
        <v>143</v>
      </c>
      <c r="C26" s="119"/>
      <c r="D26" s="119"/>
      <c r="E26" s="120"/>
      <c r="F26" s="65"/>
      <c r="G26" s="30"/>
      <c r="H26" s="52">
        <v>0</v>
      </c>
      <c r="I26" s="46">
        <f>H26/3238</f>
        <v>0</v>
      </c>
    </row>
    <row r="27" spans="1:9" s="1" customFormat="1" ht="15.75">
      <c r="A27" s="63" t="s">
        <v>16</v>
      </c>
      <c r="B27" s="2"/>
      <c r="C27" s="2"/>
      <c r="D27" s="5"/>
      <c r="E27" s="5"/>
      <c r="F27" s="30"/>
      <c r="G27" s="30"/>
      <c r="H27" s="30"/>
      <c r="I27" s="30"/>
    </row>
    <row r="28" spans="1:10" s="1" customFormat="1" ht="23.25" customHeight="1">
      <c r="A28" s="63">
        <v>4</v>
      </c>
      <c r="B28" s="105" t="s">
        <v>144</v>
      </c>
      <c r="C28" s="119"/>
      <c r="D28" s="119"/>
      <c r="E28" s="120"/>
      <c r="F28" s="65"/>
      <c r="G28" s="30"/>
      <c r="H28" s="52">
        <f>SUM(H29:H33)</f>
        <v>315</v>
      </c>
      <c r="I28" s="83">
        <f aca="true" t="shared" si="0" ref="I28:I33">H28/3238</f>
        <v>0.09728227300802965</v>
      </c>
      <c r="J28" s="82"/>
    </row>
    <row r="29" spans="1:9" s="1" customFormat="1" ht="31.5">
      <c r="A29" s="63" t="s">
        <v>25</v>
      </c>
      <c r="B29" s="2" t="s">
        <v>130</v>
      </c>
      <c r="C29" s="2" t="s">
        <v>135</v>
      </c>
      <c r="D29" s="73" t="s">
        <v>190</v>
      </c>
      <c r="E29" s="63" t="s">
        <v>74</v>
      </c>
      <c r="F29" s="30"/>
      <c r="G29" s="30"/>
      <c r="H29" s="30">
        <v>60</v>
      </c>
      <c r="I29" s="36">
        <f t="shared" si="0"/>
        <v>0.01852995676343422</v>
      </c>
    </row>
    <row r="30" spans="1:9" s="1" customFormat="1" ht="222" customHeight="1">
      <c r="A30" s="63" t="s">
        <v>26</v>
      </c>
      <c r="B30" s="2" t="s">
        <v>134</v>
      </c>
      <c r="C30" s="2" t="s">
        <v>202</v>
      </c>
      <c r="D30" s="74" t="s">
        <v>185</v>
      </c>
      <c r="E30" s="63" t="s">
        <v>126</v>
      </c>
      <c r="F30" s="30"/>
      <c r="G30" s="30"/>
      <c r="H30" s="30">
        <v>62</v>
      </c>
      <c r="I30" s="36">
        <f t="shared" si="0"/>
        <v>0.019147621988882025</v>
      </c>
    </row>
    <row r="31" spans="1:9" s="1" customFormat="1" ht="110.25">
      <c r="A31" s="63" t="s">
        <v>131</v>
      </c>
      <c r="B31" s="2" t="s">
        <v>136</v>
      </c>
      <c r="C31" s="2" t="s">
        <v>137</v>
      </c>
      <c r="D31" s="74" t="s">
        <v>186</v>
      </c>
      <c r="E31" s="63" t="s">
        <v>126</v>
      </c>
      <c r="F31" s="30"/>
      <c r="G31" s="30"/>
      <c r="H31" s="30">
        <v>51</v>
      </c>
      <c r="I31" s="36">
        <f t="shared" si="0"/>
        <v>0.015750463248919086</v>
      </c>
    </row>
    <row r="32" spans="1:9" s="1" customFormat="1" ht="141.75">
      <c r="A32" s="63" t="s">
        <v>132</v>
      </c>
      <c r="B32" s="2" t="s">
        <v>174</v>
      </c>
      <c r="C32" s="8" t="s">
        <v>201</v>
      </c>
      <c r="D32" s="74" t="s">
        <v>187</v>
      </c>
      <c r="E32" s="63" t="s">
        <v>74</v>
      </c>
      <c r="F32" s="30"/>
      <c r="G32" s="30"/>
      <c r="H32" s="30">
        <v>100</v>
      </c>
      <c r="I32" s="36">
        <f t="shared" si="0"/>
        <v>0.030883261272390366</v>
      </c>
    </row>
    <row r="33" spans="1:9" s="1" customFormat="1" ht="110.25">
      <c r="A33" s="63" t="s">
        <v>133</v>
      </c>
      <c r="B33" s="2" t="s">
        <v>138</v>
      </c>
      <c r="C33" s="2" t="s">
        <v>139</v>
      </c>
      <c r="D33" s="74" t="s">
        <v>140</v>
      </c>
      <c r="E33" s="63" t="s">
        <v>126</v>
      </c>
      <c r="F33" s="30"/>
      <c r="G33" s="30"/>
      <c r="H33" s="30">
        <v>42</v>
      </c>
      <c r="I33" s="36">
        <f t="shared" si="0"/>
        <v>0.012970969734403953</v>
      </c>
    </row>
    <row r="34" spans="1:9" s="1" customFormat="1" ht="15.75">
      <c r="A34" s="63"/>
      <c r="B34" s="2"/>
      <c r="C34" s="2"/>
      <c r="D34" s="5"/>
      <c r="E34" s="5"/>
      <c r="F34" s="30"/>
      <c r="G34" s="30"/>
      <c r="H34" s="30"/>
      <c r="I34" s="36"/>
    </row>
    <row r="35" spans="1:9" s="1" customFormat="1" ht="15.75">
      <c r="A35" s="63" t="s">
        <v>18</v>
      </c>
      <c r="B35" s="2"/>
      <c r="C35" s="2"/>
      <c r="D35" s="5"/>
      <c r="E35" s="5"/>
      <c r="F35" s="30"/>
      <c r="G35" s="30"/>
      <c r="H35" s="30"/>
      <c r="I35" s="36"/>
    </row>
    <row r="36" spans="1:9" s="1" customFormat="1" ht="15.75">
      <c r="A36" s="63">
        <v>5</v>
      </c>
      <c r="B36" s="105" t="s">
        <v>145</v>
      </c>
      <c r="C36" s="119"/>
      <c r="D36" s="119"/>
      <c r="E36" s="120"/>
      <c r="F36" s="65"/>
      <c r="G36" s="30"/>
      <c r="H36" s="52">
        <v>68</v>
      </c>
      <c r="I36" s="46">
        <f>H36/3238</f>
        <v>0.021000617665225447</v>
      </c>
    </row>
    <row r="37" spans="1:9" s="1" customFormat="1" ht="78.75">
      <c r="A37" s="63" t="s">
        <v>27</v>
      </c>
      <c r="B37" s="2" t="s">
        <v>195</v>
      </c>
      <c r="C37" s="2" t="s">
        <v>200</v>
      </c>
      <c r="D37" s="75" t="s">
        <v>188</v>
      </c>
      <c r="E37" s="5" t="s">
        <v>126</v>
      </c>
      <c r="F37" s="30"/>
      <c r="G37" s="30"/>
      <c r="H37" s="4">
        <v>68</v>
      </c>
      <c r="I37" s="46"/>
    </row>
    <row r="38" spans="1:9" s="1" customFormat="1" ht="15.75">
      <c r="A38" s="63" t="s">
        <v>28</v>
      </c>
      <c r="B38" s="2"/>
      <c r="C38" s="2"/>
      <c r="D38" s="5"/>
      <c r="E38" s="5"/>
      <c r="F38" s="30"/>
      <c r="G38" s="30"/>
      <c r="H38" s="4"/>
      <c r="I38" s="46"/>
    </row>
    <row r="39" spans="1:9" s="1" customFormat="1" ht="15.75">
      <c r="A39" s="63" t="s">
        <v>16</v>
      </c>
      <c r="B39" s="2"/>
      <c r="C39" s="2"/>
      <c r="D39" s="5"/>
      <c r="E39" s="5"/>
      <c r="F39" s="30"/>
      <c r="G39" s="30"/>
      <c r="H39" s="4"/>
      <c r="I39" s="46"/>
    </row>
    <row r="40" spans="1:9" s="1" customFormat="1" ht="36.75" customHeight="1">
      <c r="A40" s="63">
        <v>6</v>
      </c>
      <c r="B40" s="105" t="s">
        <v>146</v>
      </c>
      <c r="C40" s="119"/>
      <c r="D40" s="119"/>
      <c r="E40" s="120"/>
      <c r="F40" s="65"/>
      <c r="G40" s="30"/>
      <c r="H40" s="52">
        <v>0</v>
      </c>
      <c r="I40" s="46">
        <v>0</v>
      </c>
    </row>
    <row r="41" spans="1:9" s="1" customFormat="1" ht="15.75">
      <c r="A41" s="63" t="s">
        <v>29</v>
      </c>
      <c r="B41" s="2"/>
      <c r="C41" s="2"/>
      <c r="D41" s="5"/>
      <c r="E41" s="5"/>
      <c r="F41" s="30"/>
      <c r="G41" s="30"/>
      <c r="H41" s="4"/>
      <c r="I41" s="46"/>
    </row>
    <row r="42" spans="1:9" s="1" customFormat="1" ht="15.75">
      <c r="A42" s="63" t="s">
        <v>30</v>
      </c>
      <c r="B42" s="2"/>
      <c r="C42" s="2"/>
      <c r="D42" s="5"/>
      <c r="E42" s="5"/>
      <c r="F42" s="30"/>
      <c r="G42" s="30"/>
      <c r="H42" s="4"/>
      <c r="I42" s="46"/>
    </row>
    <row r="43" spans="1:9" s="1" customFormat="1" ht="15.75">
      <c r="A43" s="63" t="s">
        <v>16</v>
      </c>
      <c r="B43" s="2"/>
      <c r="C43" s="2"/>
      <c r="D43" s="5"/>
      <c r="E43" s="5"/>
      <c r="F43" s="30"/>
      <c r="G43" s="30"/>
      <c r="H43" s="4"/>
      <c r="I43" s="46"/>
    </row>
    <row r="44" spans="1:9" s="1" customFormat="1" ht="40.5" customHeight="1">
      <c r="A44" s="63">
        <v>7</v>
      </c>
      <c r="B44" s="105" t="s">
        <v>147</v>
      </c>
      <c r="C44" s="119"/>
      <c r="D44" s="119"/>
      <c r="E44" s="120"/>
      <c r="F44" s="65"/>
      <c r="G44" s="30"/>
      <c r="H44" s="52">
        <v>0</v>
      </c>
      <c r="I44" s="46">
        <v>0</v>
      </c>
    </row>
    <row r="45" spans="1:9" s="1" customFormat="1" ht="15.75">
      <c r="A45" s="63" t="s">
        <v>35</v>
      </c>
      <c r="B45" s="2"/>
      <c r="C45" s="2"/>
      <c r="D45" s="5"/>
      <c r="E45" s="5"/>
      <c r="F45" s="30"/>
      <c r="G45" s="30"/>
      <c r="H45" s="4"/>
      <c r="I45" s="46"/>
    </row>
    <row r="46" spans="1:9" s="1" customFormat="1" ht="15.75">
      <c r="A46" s="63" t="s">
        <v>36</v>
      </c>
      <c r="B46" s="2"/>
      <c r="C46" s="2"/>
      <c r="D46" s="5"/>
      <c r="E46" s="5"/>
      <c r="F46" s="30"/>
      <c r="G46" s="30"/>
      <c r="H46" s="4"/>
      <c r="I46" s="46"/>
    </row>
    <row r="47" spans="1:9" s="1" customFormat="1" ht="15.75">
      <c r="A47" s="63" t="s">
        <v>16</v>
      </c>
      <c r="B47" s="2"/>
      <c r="C47" s="2"/>
      <c r="D47" s="5"/>
      <c r="E47" s="5"/>
      <c r="F47" s="30"/>
      <c r="G47" s="30"/>
      <c r="H47" s="4"/>
      <c r="I47" s="46"/>
    </row>
    <row r="48" spans="1:9" s="1" customFormat="1" ht="15.75">
      <c r="A48" s="63">
        <v>8</v>
      </c>
      <c r="B48" s="105" t="s">
        <v>148</v>
      </c>
      <c r="C48" s="119"/>
      <c r="D48" s="119"/>
      <c r="E48" s="120"/>
      <c r="F48" s="65"/>
      <c r="G48" s="30"/>
      <c r="H48" s="52">
        <v>0</v>
      </c>
      <c r="I48" s="46">
        <v>0</v>
      </c>
    </row>
    <row r="49" spans="1:9" s="1" customFormat="1" ht="15.75">
      <c r="A49" s="63" t="s">
        <v>37</v>
      </c>
      <c r="B49" s="2"/>
      <c r="C49" s="2"/>
      <c r="D49" s="5"/>
      <c r="E49" s="5"/>
      <c r="F49" s="30"/>
      <c r="G49" s="30"/>
      <c r="H49" s="4"/>
      <c r="I49" s="46"/>
    </row>
    <row r="50" spans="1:9" s="1" customFormat="1" ht="15.75">
      <c r="A50" s="63" t="s">
        <v>38</v>
      </c>
      <c r="B50" s="2"/>
      <c r="C50" s="2"/>
      <c r="D50" s="5"/>
      <c r="E50" s="5"/>
      <c r="F50" s="30"/>
      <c r="G50" s="30"/>
      <c r="H50" s="4"/>
      <c r="I50" s="46"/>
    </row>
    <row r="51" spans="1:9" s="1" customFormat="1" ht="15.75">
      <c r="A51" s="63" t="s">
        <v>16</v>
      </c>
      <c r="B51" s="2"/>
      <c r="C51" s="2"/>
      <c r="D51" s="5"/>
      <c r="E51" s="5"/>
      <c r="F51" s="30"/>
      <c r="G51" s="30"/>
      <c r="H51" s="4"/>
      <c r="I51" s="46"/>
    </row>
    <row r="52" spans="1:9" s="1" customFormat="1" ht="47.25" customHeight="1">
      <c r="A52" s="63">
        <v>9</v>
      </c>
      <c r="B52" s="105" t="s">
        <v>149</v>
      </c>
      <c r="C52" s="119"/>
      <c r="D52" s="119"/>
      <c r="E52" s="120"/>
      <c r="F52" s="65"/>
      <c r="G52" s="30"/>
      <c r="H52" s="52">
        <v>0</v>
      </c>
      <c r="I52" s="46">
        <v>0</v>
      </c>
    </row>
    <row r="53" spans="1:9" s="1" customFormat="1" ht="15.75">
      <c r="A53" s="63" t="s">
        <v>39</v>
      </c>
      <c r="B53" s="2"/>
      <c r="C53" s="2"/>
      <c r="D53" s="5"/>
      <c r="E53" s="5"/>
      <c r="F53" s="30"/>
      <c r="G53" s="30"/>
      <c r="H53" s="4"/>
      <c r="I53" s="46"/>
    </row>
    <row r="54" spans="1:9" s="1" customFormat="1" ht="15.75">
      <c r="A54" s="63" t="s">
        <v>40</v>
      </c>
      <c r="B54" s="2"/>
      <c r="C54" s="2"/>
      <c r="D54" s="5"/>
      <c r="E54" s="5"/>
      <c r="F54" s="30"/>
      <c r="G54" s="30"/>
      <c r="H54" s="4"/>
      <c r="I54" s="46"/>
    </row>
    <row r="55" spans="1:9" s="1" customFormat="1" ht="15.75">
      <c r="A55" s="63" t="s">
        <v>16</v>
      </c>
      <c r="B55" s="2"/>
      <c r="C55" s="2"/>
      <c r="D55" s="5"/>
      <c r="E55" s="5"/>
      <c r="F55" s="30"/>
      <c r="G55" s="30"/>
      <c r="H55" s="4"/>
      <c r="I55" s="46"/>
    </row>
    <row r="56" spans="1:9" s="1" customFormat="1" ht="48" customHeight="1">
      <c r="A56" s="63">
        <v>10</v>
      </c>
      <c r="B56" s="105" t="s">
        <v>150</v>
      </c>
      <c r="C56" s="119"/>
      <c r="D56" s="119"/>
      <c r="E56" s="120"/>
      <c r="F56" s="65"/>
      <c r="G56" s="30"/>
      <c r="H56" s="52">
        <v>0</v>
      </c>
      <c r="I56" s="46">
        <v>0</v>
      </c>
    </row>
    <row r="57" spans="1:9" s="1" customFormat="1" ht="15.75">
      <c r="A57" s="63" t="s">
        <v>6</v>
      </c>
      <c r="B57" s="2"/>
      <c r="C57" s="2"/>
      <c r="D57" s="5"/>
      <c r="E57" s="5"/>
      <c r="F57" s="30"/>
      <c r="G57" s="30"/>
      <c r="H57" s="4"/>
      <c r="I57" s="46"/>
    </row>
    <row r="58" spans="1:9" s="1" customFormat="1" ht="15.75">
      <c r="A58" s="63" t="s">
        <v>7</v>
      </c>
      <c r="B58" s="2"/>
      <c r="C58" s="2"/>
      <c r="D58" s="5"/>
      <c r="E58" s="5"/>
      <c r="F58" s="30"/>
      <c r="G58" s="30"/>
      <c r="H58" s="4"/>
      <c r="I58" s="46"/>
    </row>
    <row r="59" spans="1:9" s="1" customFormat="1" ht="15.75">
      <c r="A59" s="63" t="s">
        <v>16</v>
      </c>
      <c r="B59" s="2"/>
      <c r="C59" s="2"/>
      <c r="D59" s="5"/>
      <c r="E59" s="5"/>
      <c r="F59" s="30"/>
      <c r="G59" s="30"/>
      <c r="H59" s="4"/>
      <c r="I59" s="46"/>
    </row>
    <row r="60" spans="1:9" s="1" customFormat="1" ht="38.25" customHeight="1">
      <c r="A60" s="63">
        <v>11</v>
      </c>
      <c r="B60" s="105" t="s">
        <v>206</v>
      </c>
      <c r="C60" s="119"/>
      <c r="D60" s="119"/>
      <c r="E60" s="120"/>
      <c r="F60" s="65"/>
      <c r="G60" s="30"/>
      <c r="H60" s="52">
        <v>0</v>
      </c>
      <c r="I60" s="46">
        <v>0</v>
      </c>
    </row>
    <row r="61" spans="1:9" s="1" customFormat="1" ht="15.75">
      <c r="A61" s="63" t="s">
        <v>8</v>
      </c>
      <c r="B61" s="2"/>
      <c r="C61" s="2"/>
      <c r="D61" s="5"/>
      <c r="E61" s="5"/>
      <c r="F61" s="30"/>
      <c r="G61" s="30"/>
      <c r="H61" s="4"/>
      <c r="I61" s="46"/>
    </row>
    <row r="62" spans="1:9" s="1" customFormat="1" ht="15.75">
      <c r="A62" s="63" t="s">
        <v>9</v>
      </c>
      <c r="B62" s="2"/>
      <c r="C62" s="2"/>
      <c r="D62" s="5"/>
      <c r="E62" s="5"/>
      <c r="F62" s="30"/>
      <c r="G62" s="30"/>
      <c r="H62" s="4"/>
      <c r="I62" s="46"/>
    </row>
    <row r="63" spans="1:9" s="1" customFormat="1" ht="15.75">
      <c r="A63" s="63" t="s">
        <v>16</v>
      </c>
      <c r="B63" s="2"/>
      <c r="C63" s="2"/>
      <c r="D63" s="5"/>
      <c r="E63" s="5"/>
      <c r="F63" s="30"/>
      <c r="G63" s="30"/>
      <c r="H63" s="4"/>
      <c r="I63" s="46"/>
    </row>
    <row r="64" spans="1:9" s="1" customFormat="1" ht="35.25" customHeight="1">
      <c r="A64" s="63">
        <v>12</v>
      </c>
      <c r="B64" s="105" t="s">
        <v>207</v>
      </c>
      <c r="C64" s="119"/>
      <c r="D64" s="119"/>
      <c r="E64" s="120"/>
      <c r="F64" s="65"/>
      <c r="G64" s="30"/>
      <c r="H64" s="52">
        <v>0</v>
      </c>
      <c r="I64" s="46">
        <v>0</v>
      </c>
    </row>
    <row r="65" spans="1:9" s="1" customFormat="1" ht="15.75">
      <c r="A65" s="63" t="s">
        <v>10</v>
      </c>
      <c r="B65" s="2"/>
      <c r="C65" s="2"/>
      <c r="D65" s="5"/>
      <c r="E65" s="5"/>
      <c r="F65" s="30"/>
      <c r="G65" s="30"/>
      <c r="H65" s="30"/>
      <c r="I65" s="36"/>
    </row>
    <row r="66" spans="1:9" s="1" customFormat="1" ht="15.75">
      <c r="A66" s="63" t="s">
        <v>11</v>
      </c>
      <c r="B66" s="2"/>
      <c r="C66" s="2"/>
      <c r="D66" s="5"/>
      <c r="E66" s="5"/>
      <c r="F66" s="30"/>
      <c r="G66" s="30"/>
      <c r="H66" s="30"/>
      <c r="I66" s="36"/>
    </row>
    <row r="67" spans="1:9" s="1" customFormat="1" ht="15.75">
      <c r="A67" s="63" t="s">
        <v>16</v>
      </c>
      <c r="B67" s="2"/>
      <c r="C67" s="2"/>
      <c r="D67" s="5"/>
      <c r="E67" s="5"/>
      <c r="F67" s="30"/>
      <c r="G67" s="30"/>
      <c r="H67" s="30"/>
      <c r="I67" s="30"/>
    </row>
    <row r="68" spans="1:9" s="56" customFormat="1" ht="15.75">
      <c r="A68" s="62"/>
      <c r="B68" s="128" t="s">
        <v>13</v>
      </c>
      <c r="C68" s="129"/>
      <c r="D68" s="129"/>
      <c r="E68" s="130"/>
      <c r="F68" s="54">
        <f>SUM(F11:F67)</f>
        <v>962</v>
      </c>
      <c r="G68" s="41">
        <f>SUM(G11:G67)</f>
        <v>0.7939</v>
      </c>
      <c r="H68" s="38">
        <f>H28+H26+H10+H37</f>
        <v>807</v>
      </c>
      <c r="I68" s="47">
        <f>H68/3238</f>
        <v>0.24922791846819023</v>
      </c>
    </row>
    <row r="69" spans="1:9" s="56" customFormat="1" ht="15.75">
      <c r="A69" s="86"/>
      <c r="B69" s="87"/>
      <c r="C69" s="87"/>
      <c r="D69" s="87"/>
      <c r="E69" s="87"/>
      <c r="F69" s="87"/>
      <c r="G69" s="88"/>
      <c r="H69" s="89"/>
      <c r="I69" s="90"/>
    </row>
    <row r="70" spans="1:9" s="56" customFormat="1" ht="15.75">
      <c r="A70" s="86"/>
      <c r="B70" s="87"/>
      <c r="C70" s="87"/>
      <c r="D70" s="87"/>
      <c r="E70" s="87"/>
      <c r="F70" s="87"/>
      <c r="G70" s="88"/>
      <c r="H70" s="89"/>
      <c r="I70" s="90"/>
    </row>
    <row r="71" spans="1:6" s="17" customFormat="1" ht="15.75">
      <c r="A71" s="20"/>
      <c r="B71" s="126" t="s">
        <v>204</v>
      </c>
      <c r="C71" s="127"/>
      <c r="D71" s="127"/>
      <c r="E71" s="127"/>
      <c r="F71" s="127"/>
    </row>
    <row r="72" spans="1:7" s="17" customFormat="1" ht="15.75">
      <c r="A72" s="20"/>
      <c r="B72" s="131" t="s">
        <v>205</v>
      </c>
      <c r="C72" s="131"/>
      <c r="D72" s="131"/>
      <c r="E72" s="131"/>
      <c r="F72" s="131"/>
      <c r="G72" s="131"/>
    </row>
    <row r="73" spans="1:5" s="17" customFormat="1" ht="15.75">
      <c r="A73" s="20"/>
      <c r="D73" s="25"/>
      <c r="E73" s="25"/>
    </row>
    <row r="74" spans="1:5" s="17" customFormat="1" ht="15.75">
      <c r="A74" s="20"/>
      <c r="D74" s="25"/>
      <c r="E74" s="25"/>
    </row>
    <row r="75" spans="1:5" s="17" customFormat="1" ht="15.75">
      <c r="A75" s="20"/>
      <c r="D75" s="25"/>
      <c r="E75" s="25"/>
    </row>
    <row r="76" spans="1:5" s="17" customFormat="1" ht="15.75">
      <c r="A76" s="20"/>
      <c r="D76" s="25"/>
      <c r="E76" s="25"/>
    </row>
    <row r="77" spans="1:5" s="17" customFormat="1" ht="15.75">
      <c r="A77" s="20"/>
      <c r="D77" s="25"/>
      <c r="E77" s="25"/>
    </row>
    <row r="78" spans="1:5" s="17" customFormat="1" ht="15.75">
      <c r="A78" s="20"/>
      <c r="D78" s="25"/>
      <c r="E78" s="25"/>
    </row>
    <row r="79" spans="1:5" s="17" customFormat="1" ht="15.75">
      <c r="A79" s="20"/>
      <c r="D79" s="25"/>
      <c r="E79" s="25"/>
    </row>
    <row r="80" spans="1:5" s="17" customFormat="1" ht="15.75">
      <c r="A80" s="20"/>
      <c r="D80" s="25"/>
      <c r="E80" s="25"/>
    </row>
  </sheetData>
  <sheetProtection/>
  <mergeCells count="28">
    <mergeCell ref="B71:F71"/>
    <mergeCell ref="B68:E68"/>
    <mergeCell ref="H6:I6"/>
    <mergeCell ref="B26:E26"/>
    <mergeCell ref="B28:E28"/>
    <mergeCell ref="B72:G72"/>
    <mergeCell ref="B10:E10"/>
    <mergeCell ref="B22:E22"/>
    <mergeCell ref="B44:E44"/>
    <mergeCell ref="B48:E48"/>
    <mergeCell ref="B36:E36"/>
    <mergeCell ref="B40:E40"/>
    <mergeCell ref="B64:E64"/>
    <mergeCell ref="B52:E52"/>
    <mergeCell ref="B56:E56"/>
    <mergeCell ref="F7:G7"/>
    <mergeCell ref="D7:D8"/>
    <mergeCell ref="E7:E8"/>
    <mergeCell ref="H7:I7"/>
    <mergeCell ref="B60:E60"/>
    <mergeCell ref="B3:E3"/>
    <mergeCell ref="B4:G4"/>
    <mergeCell ref="B5:G5"/>
    <mergeCell ref="A6:D6"/>
    <mergeCell ref="F6:G6"/>
    <mergeCell ref="A7:A8"/>
    <mergeCell ref="B7:B8"/>
    <mergeCell ref="C7:C8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00390625" style="9" customWidth="1"/>
    <col min="2" max="2" width="75.57421875" style="8" customWidth="1"/>
    <col min="3" max="3" width="21.7109375" style="8" customWidth="1"/>
    <col min="4" max="4" width="12.8515625" style="8" customWidth="1"/>
    <col min="5" max="5" width="19.421875" style="8" hidden="1" customWidth="1"/>
    <col min="6" max="6" width="19.140625" style="8" hidden="1" customWidth="1"/>
    <col min="7" max="7" width="16.8515625" style="8" customWidth="1"/>
    <col min="8" max="8" width="18.7109375" style="8" customWidth="1"/>
    <col min="9" max="16384" width="9.140625" style="8" customWidth="1"/>
  </cols>
  <sheetData>
    <row r="1" spans="6:8" ht="15.75">
      <c r="F1" s="27"/>
      <c r="H1" s="16" t="s">
        <v>176</v>
      </c>
    </row>
    <row r="3" spans="1:7" s="29" customFormat="1" ht="15.75">
      <c r="A3" s="12"/>
      <c r="B3" s="91" t="s">
        <v>56</v>
      </c>
      <c r="C3" s="91"/>
      <c r="D3" s="91"/>
      <c r="E3" s="59"/>
      <c r="F3" s="7"/>
      <c r="G3" s="7"/>
    </row>
    <row r="4" spans="2:7" ht="15.75">
      <c r="B4" s="99" t="s">
        <v>199</v>
      </c>
      <c r="C4" s="99"/>
      <c r="D4" s="100"/>
      <c r="E4" s="100"/>
      <c r="F4" s="100"/>
      <c r="G4" s="7"/>
    </row>
    <row r="5" spans="2:6" ht="15.75">
      <c r="B5" s="101" t="s">
        <v>197</v>
      </c>
      <c r="C5" s="101"/>
      <c r="D5" s="101"/>
      <c r="E5" s="101"/>
      <c r="F5" s="101"/>
    </row>
    <row r="6" spans="2:6" ht="15.75">
      <c r="B6" s="6"/>
      <c r="C6" s="6"/>
      <c r="D6" s="6"/>
      <c r="E6" s="6"/>
      <c r="F6" s="6"/>
    </row>
    <row r="7" spans="2:6" ht="15.75">
      <c r="B7" s="6"/>
      <c r="C7" s="6"/>
      <c r="D7" s="6"/>
      <c r="E7" s="6"/>
      <c r="F7" s="6"/>
    </row>
    <row r="8" spans="1:8" s="29" customFormat="1" ht="27.75" customHeight="1">
      <c r="A8" s="92" t="s">
        <v>0</v>
      </c>
      <c r="B8" s="92" t="s">
        <v>66</v>
      </c>
      <c r="C8" s="92" t="s">
        <v>57</v>
      </c>
      <c r="D8" s="92" t="s">
        <v>34</v>
      </c>
      <c r="E8" s="132" t="s">
        <v>72</v>
      </c>
      <c r="F8" s="133"/>
      <c r="G8" s="132" t="s">
        <v>158</v>
      </c>
      <c r="H8" s="133"/>
    </row>
    <row r="9" spans="1:8" s="1" customFormat="1" ht="96.75" customHeight="1">
      <c r="A9" s="114"/>
      <c r="B9" s="114"/>
      <c r="C9" s="137"/>
      <c r="D9" s="137"/>
      <c r="E9" s="31" t="s">
        <v>44</v>
      </c>
      <c r="F9" s="31" t="s">
        <v>62</v>
      </c>
      <c r="G9" s="31" t="s">
        <v>44</v>
      </c>
      <c r="H9" s="31" t="s">
        <v>62</v>
      </c>
    </row>
    <row r="10" spans="1:8" s="33" customFormat="1" ht="15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5</v>
      </c>
      <c r="H10" s="76">
        <v>6</v>
      </c>
    </row>
    <row r="11" spans="1:8" s="1" customFormat="1" ht="15.75">
      <c r="A11" s="63">
        <v>1</v>
      </c>
      <c r="B11" s="105" t="s">
        <v>58</v>
      </c>
      <c r="C11" s="134"/>
      <c r="D11" s="135"/>
      <c r="E11" s="30"/>
      <c r="F11" s="30"/>
      <c r="G11" s="4">
        <v>0</v>
      </c>
      <c r="H11" s="46">
        <v>0</v>
      </c>
    </row>
    <row r="12" spans="1:8" s="1" customFormat="1" ht="15.75">
      <c r="A12" s="81" t="s">
        <v>19</v>
      </c>
      <c r="B12" s="2"/>
      <c r="C12" s="2"/>
      <c r="D12" s="5"/>
      <c r="E12" s="30"/>
      <c r="F12" s="30"/>
      <c r="G12" s="4"/>
      <c r="H12" s="46"/>
    </row>
    <row r="13" spans="1:8" s="1" customFormat="1" ht="15.75">
      <c r="A13" s="34" t="s">
        <v>20</v>
      </c>
      <c r="B13" s="2"/>
      <c r="C13" s="2"/>
      <c r="D13" s="5"/>
      <c r="E13" s="30"/>
      <c r="F13" s="30"/>
      <c r="G13" s="4"/>
      <c r="H13" s="46"/>
    </row>
    <row r="14" spans="1:8" s="1" customFormat="1" ht="15.75">
      <c r="A14" s="63" t="s">
        <v>15</v>
      </c>
      <c r="B14" s="2"/>
      <c r="C14" s="2"/>
      <c r="D14" s="5"/>
      <c r="E14" s="30"/>
      <c r="F14" s="30"/>
      <c r="G14" s="4"/>
      <c r="H14" s="46"/>
    </row>
    <row r="15" spans="1:8" s="1" customFormat="1" ht="36" customHeight="1">
      <c r="A15" s="63">
        <v>2</v>
      </c>
      <c r="B15" s="105" t="s">
        <v>41</v>
      </c>
      <c r="C15" s="134"/>
      <c r="D15" s="135"/>
      <c r="E15" s="30"/>
      <c r="F15" s="30"/>
      <c r="G15" s="4">
        <v>0</v>
      </c>
      <c r="H15" s="46">
        <v>0</v>
      </c>
    </row>
    <row r="16" spans="1:8" s="1" customFormat="1" ht="21.75" customHeight="1">
      <c r="A16" s="63" t="s">
        <v>21</v>
      </c>
      <c r="B16" s="2"/>
      <c r="C16" s="2"/>
      <c r="D16" s="2"/>
      <c r="E16" s="30"/>
      <c r="F16" s="30"/>
      <c r="G16" s="30"/>
      <c r="H16" s="30"/>
    </row>
    <row r="17" spans="1:8" s="1" customFormat="1" ht="15.75">
      <c r="A17" s="63" t="s">
        <v>22</v>
      </c>
      <c r="B17" s="2"/>
      <c r="C17" s="2"/>
      <c r="D17" s="2"/>
      <c r="E17" s="30"/>
      <c r="F17" s="30"/>
      <c r="G17" s="30"/>
      <c r="H17" s="30"/>
    </row>
    <row r="18" spans="1:8" s="1" customFormat="1" ht="15.75">
      <c r="A18" s="19" t="s">
        <v>15</v>
      </c>
      <c r="B18" s="2"/>
      <c r="C18" s="2"/>
      <c r="D18" s="2"/>
      <c r="E18" s="30"/>
      <c r="F18" s="30"/>
      <c r="G18" s="30"/>
      <c r="H18" s="30"/>
    </row>
    <row r="19" spans="1:8" s="1" customFormat="1" ht="15.75">
      <c r="A19" s="19"/>
      <c r="B19" s="136" t="s">
        <v>13</v>
      </c>
      <c r="C19" s="134"/>
      <c r="D19" s="135"/>
      <c r="E19" s="30"/>
      <c r="F19" s="30"/>
      <c r="G19" s="4">
        <v>0</v>
      </c>
      <c r="H19" s="46">
        <v>0</v>
      </c>
    </row>
    <row r="20" s="1" customFormat="1" ht="15.75">
      <c r="A20" s="20"/>
    </row>
    <row r="21" s="1" customFormat="1" ht="15.75">
      <c r="A21" s="20"/>
    </row>
    <row r="22" s="1" customFormat="1" ht="15.75">
      <c r="A22" s="20"/>
    </row>
    <row r="23" s="1" customFormat="1" ht="15.75">
      <c r="A23" s="20"/>
    </row>
    <row r="24" s="1" customFormat="1" ht="15.75">
      <c r="A24" s="20"/>
    </row>
    <row r="25" s="1" customFormat="1" ht="15.75">
      <c r="A25" s="20"/>
    </row>
    <row r="26" s="1" customFormat="1" ht="15.75">
      <c r="A26" s="20"/>
    </row>
    <row r="27" s="1" customFormat="1" ht="15.75">
      <c r="A27" s="20"/>
    </row>
    <row r="28" s="1" customFormat="1" ht="15.75">
      <c r="A28" s="20"/>
    </row>
    <row r="29" s="1" customFormat="1" ht="15.75">
      <c r="A29" s="20"/>
    </row>
  </sheetData>
  <sheetProtection/>
  <mergeCells count="12">
    <mergeCell ref="B15:D15"/>
    <mergeCell ref="B19:D19"/>
    <mergeCell ref="A8:A9"/>
    <mergeCell ref="B8:B9"/>
    <mergeCell ref="C8:C9"/>
    <mergeCell ref="D8:D9"/>
    <mergeCell ref="B4:F4"/>
    <mergeCell ref="B5:F5"/>
    <mergeCell ref="E8:F8"/>
    <mergeCell ref="G8:H8"/>
    <mergeCell ref="B11:D11"/>
    <mergeCell ref="B3:D3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DZI</cp:lastModifiedBy>
  <cp:lastPrinted>2008-03-31T13:16:27Z</cp:lastPrinted>
  <dcterms:created xsi:type="dcterms:W3CDTF">2006-02-15T08:00:37Z</dcterms:created>
  <dcterms:modified xsi:type="dcterms:W3CDTF">2008-04-01T08:53:05Z</dcterms:modified>
  <cp:category/>
  <cp:version/>
  <cp:contentType/>
  <cp:contentStatus/>
</cp:coreProperties>
</file>