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  <sheet name="дялови" sheetId="2" r:id="rId2"/>
    <sheet name="дългови" sheetId="3" r:id="rId3"/>
    <sheet name="имоти" sheetId="4" r:id="rId4"/>
  </sheets>
  <definedNames>
    <definedName name="_xlnm.Print_Area" localSheetId="0">'активи'!$A$1:$G$21</definedName>
    <definedName name="_xlnm.Print_Titles" localSheetId="0">'активи'!$8:$10</definedName>
    <definedName name="_xlnm.Print_Titles" localSheetId="2">'дългови'!$8:$9</definedName>
    <definedName name="_xlnm.Print_Titles" localSheetId="1">'дялови'!$9:$10</definedName>
  </definedNames>
  <calcPr fullCalcOnLoad="1"/>
</workbook>
</file>

<file path=xl/sharedStrings.xml><?xml version="1.0" encoding="utf-8"?>
<sst xmlns="http://schemas.openxmlformats.org/spreadsheetml/2006/main" count="416" uniqueCount="242">
  <si>
    <t>№ по ред</t>
  </si>
  <si>
    <t>1.</t>
  </si>
  <si>
    <t>3.</t>
  </si>
  <si>
    <t>4.</t>
  </si>
  <si>
    <t>5.</t>
  </si>
  <si>
    <t>6.</t>
  </si>
  <si>
    <t>10.1.</t>
  </si>
  <si>
    <t>10.2.</t>
  </si>
  <si>
    <t>11.1.</t>
  </si>
  <si>
    <t>11.2.</t>
  </si>
  <si>
    <t>12.1.</t>
  </si>
  <si>
    <t>12.2.</t>
  </si>
  <si>
    <t>2.</t>
  </si>
  <si>
    <t>ОБЩО</t>
  </si>
  <si>
    <t>ISIN код</t>
  </si>
  <si>
    <t>.......</t>
  </si>
  <si>
    <t>.........</t>
  </si>
  <si>
    <t>......</t>
  </si>
  <si>
    <t>........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</si>
  <si>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</si>
  <si>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</si>
  <si>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</si>
  <si>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</si>
  <si>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</si>
  <si>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</si>
  <si>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</si>
  <si>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</si>
  <si>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</si>
  <si>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</si>
  <si>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</si>
  <si>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</si>
  <si>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r>
      <t xml:space="preserve">Акции, включени в индекси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</t>
    </r>
    <r>
      <rPr>
        <b/>
        <sz val="12"/>
        <rFont val="Times New Roman"/>
        <family val="1"/>
      </rPr>
      <t>общо, в т.ч.:</t>
    </r>
  </si>
  <si>
    <t>Х</t>
  </si>
  <si>
    <r>
      <t xml:space="preserve">Общински  ценни книжа, издадени от български общини съгласно Закона за общинския дълг </t>
    </r>
    <r>
      <rPr>
        <b/>
        <sz val="12"/>
        <rFont val="Times New Roman"/>
        <family val="1"/>
      </rPr>
      <t>- общо, в т.ч.:</t>
    </r>
  </si>
  <si>
    <r>
      <t xml:space="preserve">Корпоративни облигации, извън посочените в т.3, приети за търговия на регулиран пазар на ценни книжа </t>
    </r>
    <r>
      <rPr>
        <b/>
        <sz val="12"/>
        <rFont val="Times New Roman"/>
        <family val="1"/>
      </rPr>
      <t>- общо, в т.ч.:</t>
    </r>
  </si>
  <si>
    <r>
      <t xml:space="preserve">Ипотечни облигации, издадени съгласно Закона за ипотечните облигации, приети за търговия на регулиран пазар на ценни книжа </t>
    </r>
    <r>
      <rPr>
        <b/>
        <sz val="12"/>
        <rFont val="Times New Roman"/>
        <family val="1"/>
      </rPr>
      <t>- общо, в т.ч.:</t>
    </r>
  </si>
  <si>
    <r>
      <t>Обезпечени корпоративни облигации, които не са приети за търговия на регулиран пазар</t>
    </r>
    <r>
      <rPr>
        <b/>
        <sz val="12"/>
        <rFont val="Times New Roman"/>
        <family val="1"/>
      </rPr>
      <t xml:space="preserve"> - общо, в т.ч.:</t>
    </r>
  </si>
  <si>
    <r>
      <t xml:space="preserve">Дългови ценни книжа, издадени или гарантирани от държави – членки на Европейския съюз, или от други държави – страни по Споразумението за Европейско икономическо пространство, или техни централни банки </t>
    </r>
    <r>
      <rPr>
        <b/>
        <sz val="12"/>
        <rFont val="Times New Roman"/>
        <family val="1"/>
      </rPr>
      <t>- общо, в т.ч.:</t>
    </r>
  </si>
  <si>
    <r>
      <t xml:space="preserve">Дългови ценни книжа, издадени или гарантирани от Европейската централна банка или от Европейската инвестиционна банка </t>
    </r>
    <r>
      <rPr>
        <b/>
        <sz val="12"/>
        <rFont val="Times New Roman"/>
        <family val="1"/>
      </rPr>
      <t>- общо, в т.ч.:</t>
    </r>
  </si>
  <si>
    <r>
      <t xml:space="preserve">Дългови ценни книжа, издадени от чуждестранни общини, приети за търговия на регулирани пазари на ценни книжа  в държави – членки на Европейския съюз, или други държави – страни по Споразумението за Европейско икономическо пространство </t>
    </r>
    <r>
      <rPr>
        <b/>
        <sz val="12"/>
        <rFont val="Times New Roman"/>
        <family val="1"/>
      </rPr>
      <t>- общо, в т.ч.:</t>
    </r>
  </si>
  <si>
    <r>
      <t>Дългови ценни книжа, извън посочените в т. 6, 7, 8 и 9,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</t>
    </r>
    <r>
      <rPr>
        <b/>
        <sz val="12"/>
        <rFont val="Times New Roman"/>
        <family val="1"/>
      </rPr>
      <t xml:space="preserve"> - общо, в т.ч.:</t>
    </r>
  </si>
  <si>
    <t>Код на валута</t>
  </si>
  <si>
    <t>7.1.</t>
  </si>
  <si>
    <t>7.2.</t>
  </si>
  <si>
    <t>8.1.</t>
  </si>
  <si>
    <t>8.2.</t>
  </si>
  <si>
    <t>9.1.</t>
  </si>
  <si>
    <t>9.2.</t>
  </si>
  <si>
    <r>
      <t xml:space="preserve">Инвестиционни имоти в държава-членка на    Европейския съюз или в друга държава-страна по Споразумението за Европейско икономическо пространство </t>
    </r>
    <r>
      <rPr>
        <b/>
        <sz val="12"/>
        <rFont val="Times New Roman"/>
        <family val="1"/>
      </rPr>
      <t>- общо, в т.ч.:</t>
    </r>
  </si>
  <si>
    <t>Стойност на дълговите ценни книжа 
/в хил. лева/</t>
  </si>
  <si>
    <t>Стойност 
/в хил.  лева/</t>
  </si>
  <si>
    <t>Стойност 
/в хил. лева/</t>
  </si>
  <si>
    <t>дългови ценни книжа</t>
  </si>
  <si>
    <r>
      <t xml:space="preserve">Акции, включени в индекси на регулирани пазари на ценни книжа в държави, посочени в наредба на КФН - </t>
    </r>
    <r>
      <rPr>
        <b/>
        <sz val="12"/>
        <rFont val="Times New Roman"/>
        <family val="1"/>
      </rPr>
      <t>общо, в т.ч.:</t>
    </r>
  </si>
  <si>
    <r>
      <t xml:space="preserve">Акции и/или дялове на колективна инвестиционна схема, чието седалище или седалището на управляващото я дружество се намира в държава – членка на Европейския съюз, или в друга държава – страна по Споразумението за Европейско икономическо пространство, съответно в държава, посочена в наредба на КФН - </t>
    </r>
    <r>
      <rPr>
        <b/>
        <sz val="12"/>
        <rFont val="Times New Roman"/>
        <family val="1"/>
      </rPr>
      <t>общо, в т.ч.:</t>
    </r>
  </si>
  <si>
    <t>Вид ценна книга</t>
  </si>
  <si>
    <t>НАИМЕНОВАНИЕ НА ЕМИТЕНТА</t>
  </si>
  <si>
    <t>капиталови ценни книжа (акции, права, дялове)</t>
  </si>
  <si>
    <r>
      <t xml:space="preserve">Ценни книжа, издадени или гарантирани от българската държава, задълженията по които съставляват държавен или държавногарантиран дълг </t>
    </r>
    <r>
      <rPr>
        <b/>
        <sz val="12"/>
        <rFont val="Times New Roman"/>
        <family val="1"/>
      </rPr>
      <t>- общо, в т.ч. по емисии</t>
    </r>
    <r>
      <rPr>
        <sz val="12"/>
        <rFont val="Times New Roman"/>
        <family val="1"/>
      </rPr>
      <t>:</t>
    </r>
  </si>
  <si>
    <r>
      <t xml:space="preserve">Дългови ценни книжа, издадени или гарантирани от държави, посочени в наредба на КФН, или от техни централни банки </t>
    </r>
    <r>
      <rPr>
        <b/>
        <sz val="12"/>
        <rFont val="Times New Roman"/>
        <family val="1"/>
      </rPr>
      <t>- общо, в т.ч.:</t>
    </r>
  </si>
  <si>
    <t>към края на предходната година</t>
  </si>
  <si>
    <t xml:space="preserve">ОБЕМ И СТРУКТУРА НА ИНВЕСТИЦИИТЕ ПО ВИДОВЕ АКТИВИ </t>
  </si>
  <si>
    <t xml:space="preserve">ОБЕМ И СТРУКТУРА НА ИНВЕСТИЦИИТЕ В ДЪЛГОВИ ЦЕННИ КНИЖА </t>
  </si>
  <si>
    <t>Ценни книжа - общо, в т.ч.:</t>
  </si>
  <si>
    <t xml:space="preserve">ОБЕМ И СТРУКТУРА НА ИНВЕСТИЦИИТЕ В ИНВЕСТИЦИОННИ ИМОТИ </t>
  </si>
  <si>
    <t>Местонахождение на имота /държава и селище/</t>
  </si>
  <si>
    <r>
      <t xml:space="preserve">Инвестиционни имоти в Република България </t>
    </r>
    <r>
      <rPr>
        <b/>
        <sz val="12"/>
        <rFont val="Times New Roman"/>
        <family val="1"/>
      </rPr>
      <t>- общо, в т.ч.:</t>
    </r>
  </si>
  <si>
    <t xml:space="preserve">ОБЩО </t>
  </si>
  <si>
    <t xml:space="preserve">Относителен дял от активите на фонда
/в %/ </t>
  </si>
  <si>
    <t xml:space="preserve">Относителен дял от активите на фонда  
/в %/ </t>
  </si>
  <si>
    <t>Приложение № 1</t>
  </si>
  <si>
    <t>Прилоожение № 2</t>
  </si>
  <si>
    <t>Приложение № 3</t>
  </si>
  <si>
    <t>Вид на инвестиционния имот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</si>
  <si>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</si>
  <si>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</si>
  <si>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</si>
  <si>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</si>
  <si>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</si>
  <si>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Към края на предходната година</t>
  </si>
  <si>
    <t xml:space="preserve">ОБЕМ И СТРУКТУРА НА ИНВЕСТИЦИИТЕ В ДЯЛОВИ ЦЕННИ КНИЖА ПО ЕМИТЕНТИ </t>
  </si>
  <si>
    <t>BGN</t>
  </si>
  <si>
    <t>1.3.</t>
  </si>
  <si>
    <t>BG2030501113</t>
  </si>
  <si>
    <t>BG2030701119</t>
  </si>
  <si>
    <t>Министерство на финансите</t>
  </si>
  <si>
    <t>1.5.</t>
  </si>
  <si>
    <t>1.6.</t>
  </si>
  <si>
    <t>EUR</t>
  </si>
  <si>
    <t>1.4.</t>
  </si>
  <si>
    <t>1.7.</t>
  </si>
  <si>
    <t>акции</t>
  </si>
  <si>
    <t>Доверие Обединен Холдинг АД-София</t>
  </si>
  <si>
    <t>BG1100038980</t>
  </si>
  <si>
    <t>BG1100109039</t>
  </si>
  <si>
    <t>Неохим АД-Димитровград</t>
  </si>
  <si>
    <t>BG11NEDIAT11</t>
  </si>
  <si>
    <t>Оргахим АД-Русе</t>
  </si>
  <si>
    <t>BG11ORRUAT13</t>
  </si>
  <si>
    <t>Слънчев бряг АД</t>
  </si>
  <si>
    <t>BG11SLNEAT19</t>
  </si>
  <si>
    <t>Албена Инвест Холдинг АД</t>
  </si>
  <si>
    <t>BG1100046983</t>
  </si>
  <si>
    <t>Биовет АД-Пещера</t>
  </si>
  <si>
    <t>BG11BIPEAT11</t>
  </si>
  <si>
    <t xml:space="preserve">Акционерно дружество със специална инвестиционна цел </t>
  </si>
  <si>
    <t>Инвестиране и управление на предприятия</t>
  </si>
  <si>
    <t>Химическа промишленост</t>
  </si>
  <si>
    <t>Производство и търговия с ветеринарномедицински продукти и препарати за селското стопанство</t>
  </si>
  <si>
    <t>Туристическа индустрия</t>
  </si>
  <si>
    <t>Прайм Пропърти БГ АДСИЦ</t>
  </si>
  <si>
    <t>1.8.</t>
  </si>
  <si>
    <t>1.9.</t>
  </si>
  <si>
    <t>BG11ALSUAT14</t>
  </si>
  <si>
    <t>Топливо АД - София</t>
  </si>
  <si>
    <t>BG11TOSOAT18</t>
  </si>
  <si>
    <t>BG11MOSOBT14</t>
  </si>
  <si>
    <t>Мостстрой АД-София</t>
  </si>
  <si>
    <t>3.3.</t>
  </si>
  <si>
    <t>3.4.</t>
  </si>
  <si>
    <t>ДФ Статус Нови Акции-София</t>
  </si>
  <si>
    <t>BG9000012062</t>
  </si>
  <si>
    <t>дялове</t>
  </si>
  <si>
    <t>ДФ Капман Макс-София</t>
  </si>
  <si>
    <t>BG9000012054</t>
  </si>
  <si>
    <t>ДФ Стандарт Инвестмънт Високодоходен Фонд-София</t>
  </si>
  <si>
    <t>BG9000002063</t>
  </si>
  <si>
    <t>BG2040203213</t>
  </si>
  <si>
    <t>Ален мак АД-Пловдив</t>
  </si>
  <si>
    <t>BG2100024061</t>
  </si>
  <si>
    <t>4.3.</t>
  </si>
  <si>
    <t>Търговска лига-Национален аптечен център АД-София</t>
  </si>
  <si>
    <t>BG2100033054</t>
  </si>
  <si>
    <t>4.4.</t>
  </si>
  <si>
    <t>ФеърПлей Пропъртис АДСИЦ-София</t>
  </si>
  <si>
    <t>BG2030104116</t>
  </si>
  <si>
    <t>Алкомет АД-Шумен</t>
  </si>
  <si>
    <t>Акции на дружество със специална инвестиционна цел, лицензирано по реда на Закона за дружествата със специална инвестиционна цел и права, издадени във връзка с увеличаване на капитала на публично дружество - общо,          в т.ч.:</t>
  </si>
  <si>
    <t>Акции и/или дялове, издадени от колективни инвестиционни схеми по реда на Закона за публичното предлагане на ценни книжа - общо, в т.ч.:</t>
  </si>
  <si>
    <t>BG1100114062</t>
  </si>
  <si>
    <t>BG1100106050</t>
  </si>
  <si>
    <t>1.11.</t>
  </si>
  <si>
    <t>1.12.</t>
  </si>
  <si>
    <t>BG1100129052</t>
  </si>
  <si>
    <t>1.13.</t>
  </si>
  <si>
    <t>BG11OLKAAT10</t>
  </si>
  <si>
    <t>1.14.</t>
  </si>
  <si>
    <t>BG1100007076</t>
  </si>
  <si>
    <t>1.15.</t>
  </si>
  <si>
    <t>BG1100053070</t>
  </si>
  <si>
    <t>Акции, извън посочените по т.2 и 3, приети за търговия на регулиран пазар на ценни книжа и права, издадени във връзка с увеличаване на капитала на публично дружество - общо, в т.ч.:</t>
  </si>
  <si>
    <t>BG1100018990</t>
  </si>
  <si>
    <t>BG1100031985</t>
  </si>
  <si>
    <t>BG11HIYMAT14</t>
  </si>
  <si>
    <t>BG1100039012</t>
  </si>
  <si>
    <t>BG11KAGAAT13</t>
  </si>
  <si>
    <t>Райфайзен (България) Балансиран Фонд</t>
  </si>
  <si>
    <t>ДФ Статус Финанси-София</t>
  </si>
  <si>
    <t>ДФ Алфа индекс Топ 20</t>
  </si>
  <si>
    <t>към 31.12.2007 г.</t>
  </si>
  <si>
    <t>Към 31.12.2007  г.</t>
  </si>
  <si>
    <t>Към 31.12.2007 г.</t>
  </si>
  <si>
    <t>1.10.</t>
  </si>
  <si>
    <t>3.5.</t>
  </si>
  <si>
    <t>3.6.</t>
  </si>
  <si>
    <t>3.7.</t>
  </si>
  <si>
    <t>3.8.</t>
  </si>
  <si>
    <t>3.9.</t>
  </si>
  <si>
    <t>3.10.</t>
  </si>
  <si>
    <t>2.3.</t>
  </si>
  <si>
    <t>2.4.</t>
  </si>
  <si>
    <t>2.5.</t>
  </si>
  <si>
    <t>ИД Капман Капитал-София</t>
  </si>
  <si>
    <t>BG1100039046</t>
  </si>
  <si>
    <t>BG9000007054</t>
  </si>
  <si>
    <t>ДФ Бенчмарк Фонд 1-София</t>
  </si>
  <si>
    <t>BG1100007068</t>
  </si>
  <si>
    <t>BG9000005074</t>
  </si>
  <si>
    <t>BG9000005066</t>
  </si>
  <si>
    <t>BG1100030052</t>
  </si>
  <si>
    <t>BG1100069068</t>
  </si>
  <si>
    <t>BG1100042057</t>
  </si>
  <si>
    <t>И Ар Джи Капитал - 2 АДСИЦ-София</t>
  </si>
  <si>
    <t>И Ар Джи Капитал - 3 АДСИЦ-София</t>
  </si>
  <si>
    <t>Ексклузив Пропърти АДСИЦ-София</t>
  </si>
  <si>
    <t>BG1100003059</t>
  </si>
  <si>
    <t>BG1100083069</t>
  </si>
  <si>
    <t>Катекс АД-Казанлък</t>
  </si>
  <si>
    <t>Капитан Дядо Никола АД-Габрово</t>
  </si>
  <si>
    <t>ХД Пътища АД-София</t>
  </si>
  <si>
    <t>Девин АД-Девин</t>
  </si>
  <si>
    <t>Оловно цинков комплекс АД-Кърджали</t>
  </si>
  <si>
    <t>Бианор АД-София</t>
  </si>
  <si>
    <t>ТБ Корпоративна търговска банка АД-София</t>
  </si>
  <si>
    <t>ТБ Първа Инвестиционна Банка АД-София</t>
  </si>
  <si>
    <t>Еврохолд България АД-София</t>
  </si>
  <si>
    <t>Хидравлични елементи и системи АД-Ямбол</t>
  </si>
  <si>
    <t>Каолин АД-Сеново</t>
  </si>
  <si>
    <t>Производство на алуминиев прокат; изделия от алуминий и алуминиеви сплави; проучвателна и проектантска дейност; услуги за населението; търговия в страната и чужбина.</t>
  </si>
  <si>
    <t>Маркетингова, пласментна, изследователска, развойна, производствена, инженерингова и външнотърговска дейност в областта на хидравличните изделия и системи; общо машиностроене; стоки и услуги за населението.</t>
  </si>
  <si>
    <t>Доставка, съхранение и търговия с газ пропан-бутан, течни горива, нефтопродукти, въглища и брикети от внос и местно производство, вътрешна и външна търговия със строителни материали и стоки за промишлено и жилищно обзавеждане, резервни части за моторни превозни средства, битови, хранителни и нехранителни стоки и услуги, инженерингова дейност-проектиране и изграждане на обекти за складиране и съхранение на горива и стоки, търговски комплекси, проектиране, доставка на съоръжения и изграждане на инсталации за битово и промишлено потребление на газ.</t>
  </si>
  <si>
    <t>Строителство, ремонт и реконструкция на мостове; мостови съоръжения, пътни съоръжения; инженерингова и научно - изследователска дейност; посредничество; подготовка и квалификация на кадри; вътрешна и външна търговия; други дейности.</t>
  </si>
  <si>
    <t>Придобиване, управление, оценка и продажба на участия в българ-ски и чуждестранни дружества; придобиване, управление и продажба на облигации; продобиване, оценка и продажба на патенти, отстъпване на лицензии за използване на патенти на дружества, в които дружеството участва; финансиране на дружества, в които холдинговото дружество участва.</t>
  </si>
  <si>
    <t>Публично привличане на влогове и използване на привлечените парични средства за предоставяне на кредити и за инвестиции за своя сметка и на собствен риск.</t>
  </si>
  <si>
    <t>Планиране, проектиране, разработка, тестване и внедрявяне на софтуерни и комуникационни решения, разработка и търговия със софтуерни и хардуерни продукти, предоставяне на услуги, свързани с информационните технологии.</t>
  </si>
  <si>
    <t>Производство и търговия в страната и чужбина на олово, цинк, цинкови и оловни сплави, сярна киселина и химически продукти, както и други не забранени от закона дейности.</t>
  </si>
  <si>
    <t>Изграждане, реконструкция, модернизация и експлоатация на производствената база за бутилиране на минерална вода в района на град Девин; производство, маркетингови проучвания и реализация на бутилиране минерална вода в страната и чужбина; производство, изкупуване, преработка и съхранение в прясно и преработено състояние на всички видове селскостопанска продукция; търговски сделки, разрешени от закона, свързани с производството на бутилирана минерална вода; дружеството може да извършва и всякаква друга дейност, за която няма забрана със закон.</t>
  </si>
  <si>
    <t>Производство на анхидриди, пластификатори, пигменти, бои, лакове, дисперсиони и др.</t>
  </si>
  <si>
    <t>Производство на камгарни и щрайгарни тъкани, вълнени ленти, прани вълни и прежди</t>
  </si>
  <si>
    <t>Строителство, ремонт и поддържане на пътищата и пътните съоръжения, градски комуникации и инфраструктурите около тях; производство на всички видове строителни и инертни материали и изделия от тях; проектиране, научно-изследователска и инженерингова дейност; придобиване, управление, оценка и продажба на участия в български и чуждестранни дружества; придобиване, оценка и продажби на патенти, отстъпване на лицензии за използване на патенти на дружества, в които холдинговото дружество участва; финансиране на дружества, в които холдинговото дружество участва; извършване на всякаква друга производствена или търговска дейност, незабранена от закона.</t>
  </si>
  <si>
    <t>Добив на каолин, каолинови пясъци, минерални пълнители, пясъци и нерудни суровини, геологопроучвателна дейност, посредничество и външнотърговска дейност, всякаква друга търговска дейност незабранена от законите на РБългария и за която не се изисква предварително разрешение (лицензия) от държавен орган.</t>
  </si>
  <si>
    <t>Производство на тръби от непластифициран поливинилхлорид и съединителни части от тях. Преработка на полиолефини и полимери по метода на шприцване и екструдиране за промишлеността, селското стопанство и бита.</t>
  </si>
  <si>
    <t>Набиране на средства чрез издаване на ценни книжа и инвестиране на набраните парични средства в недвижими имоти (секюритизация на недвижими имоти), покупка на правото на собственост и други вещни права върху недвижим имот, извършване на строежи и подобрения, с цел предоставянето им за управление, отдаване под наем, лизинг или аренда и/или продажбата им, както и извършване на други търговски дейности, пряко свързани с осъществяването на посочените по-горе дейности.</t>
  </si>
  <si>
    <t>Инвестиране в ценни книжа на парични средства, набрани чрез публично предлагане на акции, на принципа на разпределение на риска.</t>
  </si>
  <si>
    <t>BG9000014068</t>
  </si>
  <si>
    <t>BG9000009068</t>
  </si>
  <si>
    <t>Производство на парфюмерийно-козметични изделия,паста за зъби и суровини за тях; търговия в страната и чужбина; научно изследователска и развойна дейност в областта на парфюмерийни и козметични изделия; вътрешен и международен транспорт; посредничество и представителство на български и чужди фирми и други дейности, незабранени от законите на РБ.</t>
  </si>
  <si>
    <t>Внос и търговия на едро с лекарствени средства, болнични консумативи и медицински изделия.</t>
  </si>
  <si>
    <t>Инвестиране на парични средства, набрани чрез предлагане на ценни книжа, във вземания (секюритизация на вземания), придобиване или управление на вземания и съвкупности, включително динамични съвкупности, от вземания по потребителски кредити, или вземания, възникнали в резултат от разплащане с кредитни карти, както и всяка друга дейност свързана с инвестирането във вземания или съвкупности от вземания и позволена съгласно приложимото законодателство.</t>
  </si>
  <si>
    <t>Финансиране на проекти, предоставяне на гаранции, търговско представителство и посредничество, както и всички други дейности, незабранени със закон, включително след издаване на съответните разрешения, когато такива се изискват по закон.</t>
  </si>
  <si>
    <t>Инвестиране на парични срeдства, набрани чрез издаване на ценни книжа в недвижими имоти (секюритизация на недвижими имоти), посредством покупка на право на собственост и други вещни права върху недвижими имоти, извършване на строежи и подобрения в тях, с цел предоставянето им за управление, отдаване под наем, лизинг, аренда и/или продажбата им.</t>
  </si>
  <si>
    <t>Приложение № 4</t>
  </si>
  <si>
    <t>Актив Пропъртис АДСИЦ-Пловдив</t>
  </si>
  <si>
    <t>ИД Бенчмарк Фонд 2-София</t>
  </si>
  <si>
    <t>ДФ Алфа индекс имоти-София</t>
  </si>
  <si>
    <t>Трансинвестмънт АДСИЦ-София</t>
  </si>
  <si>
    <t>Хипокредит АД-София</t>
  </si>
  <si>
    <t>Инвестиране на паричните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 извършване на строежи и подобрения в тях, с цел предоставянето им за управление, отдаване под наем, лизинг, аренда и/или продажбата им.</t>
  </si>
  <si>
    <t>Инвестиране на парични средства, набрани чрез издаване на ценни книжа в недвижими имоти (секюритизация на недвижими имоти)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</si>
  <si>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Набиране на средства чрез издаване на ценни книжа и инвестиране на набраните парични средства в недвижими имоти (секюритизация на недвижими имоти), покупка на правото на собственост и други вещни права върху недвижим имот, извършване на строежи и подобрения, с предоставянето им за управление, отдаване под наем, лизинг или аренда и/или продажбата им, както и извършване на други търговски дейности, пряко свързани с осъществяването на посочените по-горе дейности.</t>
  </si>
  <si>
    <t>Друго финансово посредничество, некласифицирано другаде, без застраховане и осигуряване чрез самостоятелни фондове.</t>
  </si>
  <si>
    <t>/наименование на фонда за допълнително пенсионно осигуряване/</t>
  </si>
  <si>
    <t>на "ДОБРОВОЛЕН ПЕНСИОНЕН ФОНД - БЪДЕЩЕ"</t>
  </si>
  <si>
    <t xml:space="preserve"> /наименование на фонда за допълнително пенсионно осигуряване/</t>
  </si>
  <si>
    <t xml:space="preserve"> на "ДОБРОВОЛЕН ПЕНСИОНЕН ФОНД - БЪДЕЩЕ"</t>
  </si>
  <si>
    <t>BG2100040067</t>
  </si>
  <si>
    <t>BG2100038079</t>
  </si>
  <si>
    <t>Вид икономическа дейност на емитента *</t>
  </si>
  <si>
    <t>* Видът на икономическата дейност на емитиента се посочва съгласно последната утвърдена от председателя на НСИ Национална класификация на икиномическите дейности: сектори и подсектори</t>
  </si>
  <si>
    <r>
      <t xml:space="preserve">Квалифицирани дългови ценни книжа**, издадени от чуждестранни общини, приети за търговия на регулирани пазари на ценни книжа в държави, посочени в наредба на КФН </t>
    </r>
    <r>
      <rPr>
        <b/>
        <sz val="12"/>
        <rFont val="Times New Roman"/>
        <family val="1"/>
      </rPr>
      <t>- общо, в т.ч.:</t>
    </r>
  </si>
  <si>
    <r>
      <t xml:space="preserve">Квалифицирани дългови ценни книжа**, извън посочените в т. 6, 7, 8 и 11, приети за търговия на регулирани пазари на ценни книжа в държави, посочени в наредба на КФН </t>
    </r>
    <r>
      <rPr>
        <b/>
        <sz val="12"/>
        <rFont val="Times New Roman"/>
        <family val="1"/>
      </rPr>
      <t>- общо, в т.ч.:</t>
    </r>
  </si>
  <si>
    <t>** Квалифицирани дългови ценни книжа са дългови ценни книжа с инвестиционен кредитен рейтинг, присъден от международно призната рейтингова агенция.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</si>
</sst>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10" fontId="2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0" fontId="2" fillId="0" borderId="10" xfId="0" applyNumberFormat="1" applyFont="1" applyBorder="1" applyAlignment="1">
      <alignment horizontal="left" wrapText="1"/>
    </xf>
    <xf numFmtId="10" fontId="2" fillId="0" borderId="10" xfId="0" applyNumberFormat="1" applyFont="1" applyFill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2" fillId="0" borderId="0" xfId="0" applyFont="1" applyFill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0" fontId="2" fillId="0" borderId="10" xfId="0" applyNumberFormat="1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16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right" wrapText="1"/>
    </xf>
    <xf numFmtId="16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2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zoomScale="85" zoomScaleNormal="85" zoomScalePageLayoutView="0" workbookViewId="0" topLeftCell="A1">
      <selection activeCell="F23" sqref="F23"/>
    </sheetView>
  </sheetViews>
  <sheetFormatPr defaultColWidth="9.140625" defaultRowHeight="12.75"/>
  <cols>
    <col min="1" max="1" width="8.140625" style="10" customWidth="1"/>
    <col min="2" max="2" width="85.8515625" style="11" customWidth="1"/>
    <col min="3" max="3" width="16.28125" style="11" hidden="1" customWidth="1"/>
    <col min="4" max="4" width="18.00390625" style="11" hidden="1" customWidth="1"/>
    <col min="5" max="5" width="13.7109375" style="11" customWidth="1"/>
    <col min="6" max="6" width="19.421875" style="11" customWidth="1"/>
    <col min="7" max="16384" width="9.140625" style="11" customWidth="1"/>
  </cols>
  <sheetData>
    <row r="2" spans="5:6" ht="15.75">
      <c r="E2" s="85" t="s">
        <v>70</v>
      </c>
      <c r="F2" s="85"/>
    </row>
    <row r="3" spans="5:6" ht="15.75">
      <c r="E3" s="12"/>
      <c r="F3" s="12"/>
    </row>
    <row r="4" spans="1:7" s="14" customFormat="1" ht="15.75">
      <c r="A4" s="13"/>
      <c r="B4" s="78" t="s">
        <v>61</v>
      </c>
      <c r="C4" s="78"/>
      <c r="D4" s="78"/>
      <c r="E4" s="78"/>
      <c r="F4" s="78"/>
      <c r="G4" s="7"/>
    </row>
    <row r="5" spans="2:7" ht="15.75">
      <c r="B5" s="86" t="s">
        <v>232</v>
      </c>
      <c r="C5" s="87"/>
      <c r="D5" s="87"/>
      <c r="E5" s="87"/>
      <c r="F5" s="87"/>
      <c r="G5" s="15"/>
    </row>
    <row r="6" spans="2:6" ht="15.75">
      <c r="B6" s="88" t="s">
        <v>231</v>
      </c>
      <c r="C6" s="88"/>
      <c r="D6" s="88"/>
      <c r="E6" s="88"/>
      <c r="F6" s="88"/>
    </row>
    <row r="7" spans="1:6" s="14" customFormat="1" ht="12.75">
      <c r="A7" s="89"/>
      <c r="B7" s="89"/>
      <c r="C7" s="89"/>
      <c r="D7" s="16"/>
      <c r="E7" s="90"/>
      <c r="F7" s="90"/>
    </row>
    <row r="8" spans="1:6" s="1" customFormat="1" ht="15.75" customHeight="1">
      <c r="A8" s="79" t="s">
        <v>0</v>
      </c>
      <c r="B8" s="79" t="s">
        <v>78</v>
      </c>
      <c r="C8" s="81" t="s">
        <v>60</v>
      </c>
      <c r="D8" s="82"/>
      <c r="E8" s="83" t="s">
        <v>159</v>
      </c>
      <c r="F8" s="84"/>
    </row>
    <row r="9" spans="1:6" s="1" customFormat="1" ht="78.75">
      <c r="A9" s="80"/>
      <c r="B9" s="80"/>
      <c r="C9" s="3" t="s">
        <v>51</v>
      </c>
      <c r="D9" s="3" t="s">
        <v>68</v>
      </c>
      <c r="E9" s="3" t="s">
        <v>50</v>
      </c>
      <c r="F9" s="3" t="s">
        <v>68</v>
      </c>
    </row>
    <row r="10" spans="1:6" s="1" customFormat="1" ht="15.75">
      <c r="A10" s="9">
        <v>1</v>
      </c>
      <c r="B10" s="9">
        <v>2</v>
      </c>
      <c r="C10" s="9">
        <v>3</v>
      </c>
      <c r="D10" s="9">
        <v>4</v>
      </c>
      <c r="E10" s="9">
        <v>3</v>
      </c>
      <c r="F10" s="9">
        <v>4</v>
      </c>
    </row>
    <row r="11" spans="1:6" s="1" customFormat="1" ht="15.75">
      <c r="A11" s="55" t="s">
        <v>1</v>
      </c>
      <c r="B11" s="20" t="s">
        <v>63</v>
      </c>
      <c r="C11" s="55">
        <f>C12+C13</f>
        <v>2550</v>
      </c>
      <c r="D11" s="60">
        <f>D12+D13</f>
        <v>0.786308973172988</v>
      </c>
      <c r="E11" s="4">
        <f>E12+E13</f>
        <v>6772</v>
      </c>
      <c r="F11" s="33">
        <f>F12+F13</f>
        <v>0.7866186548960391</v>
      </c>
    </row>
    <row r="12" spans="1:6" s="1" customFormat="1" ht="15.75">
      <c r="A12" s="61" t="s">
        <v>19</v>
      </c>
      <c r="B12" s="2" t="s">
        <v>52</v>
      </c>
      <c r="C12" s="55">
        <v>2293</v>
      </c>
      <c r="D12" s="32">
        <f>C12/C18</f>
        <v>0.7070613629355536</v>
      </c>
      <c r="E12" s="4">
        <v>1229</v>
      </c>
      <c r="F12" s="33">
        <f>E12/E18</f>
        <v>0.1427575792775003</v>
      </c>
    </row>
    <row r="13" spans="1:6" s="1" customFormat="1" ht="17.25" customHeight="1">
      <c r="A13" s="31" t="s">
        <v>20</v>
      </c>
      <c r="B13" s="2" t="s">
        <v>57</v>
      </c>
      <c r="C13" s="29">
        <v>257</v>
      </c>
      <c r="D13" s="32">
        <f>C13/C18</f>
        <v>0.07924761023743447</v>
      </c>
      <c r="E13" s="4">
        <v>5543</v>
      </c>
      <c r="F13" s="33">
        <f>E13/E18</f>
        <v>0.6438610756185388</v>
      </c>
    </row>
    <row r="14" spans="1:6" s="1" customFormat="1" ht="15.75">
      <c r="A14" s="55" t="s">
        <v>12</v>
      </c>
      <c r="B14" s="21" t="s">
        <v>74</v>
      </c>
      <c r="C14" s="29">
        <v>364</v>
      </c>
      <c r="D14" s="32">
        <f>C14/C18</f>
        <v>0.11224175146469319</v>
      </c>
      <c r="E14" s="4">
        <v>895</v>
      </c>
      <c r="F14" s="33">
        <f>E14/E18</f>
        <v>0.10396097107678011</v>
      </c>
    </row>
    <row r="15" spans="1:6" s="1" customFormat="1" ht="15.75">
      <c r="A15" s="55" t="s">
        <v>2</v>
      </c>
      <c r="B15" s="21" t="s">
        <v>75</v>
      </c>
      <c r="C15" s="29">
        <v>0</v>
      </c>
      <c r="D15" s="29">
        <v>0</v>
      </c>
      <c r="E15" s="4">
        <v>0</v>
      </c>
      <c r="F15" s="33">
        <f>E15/E18</f>
        <v>0</v>
      </c>
    </row>
    <row r="16" spans="1:6" s="1" customFormat="1" ht="15.75">
      <c r="A16" s="55" t="s">
        <v>3</v>
      </c>
      <c r="B16" s="21" t="s">
        <v>76</v>
      </c>
      <c r="C16" s="29">
        <v>329</v>
      </c>
      <c r="D16" s="32">
        <f>C16/C18</f>
        <v>0.10144927536231885</v>
      </c>
      <c r="E16" s="4">
        <v>929</v>
      </c>
      <c r="F16" s="33">
        <f>E16/E18</f>
        <v>0.10791032640260192</v>
      </c>
    </row>
    <row r="17" spans="1:6" s="1" customFormat="1" ht="15.75">
      <c r="A17" s="55" t="s">
        <v>4</v>
      </c>
      <c r="B17" s="21" t="s">
        <v>77</v>
      </c>
      <c r="C17" s="29">
        <v>0</v>
      </c>
      <c r="D17" s="29">
        <v>0</v>
      </c>
      <c r="E17" s="4">
        <v>13</v>
      </c>
      <c r="F17" s="33">
        <f>E17/E18</f>
        <v>0.001510047624578929</v>
      </c>
    </row>
    <row r="18" spans="1:6" s="1" customFormat="1" ht="15.75">
      <c r="A18" s="55"/>
      <c r="B18" s="4" t="s">
        <v>67</v>
      </c>
      <c r="C18" s="29">
        <f>C11+C14+C16</f>
        <v>3243</v>
      </c>
      <c r="D18" s="32">
        <f>D11+D14+D16</f>
        <v>1</v>
      </c>
      <c r="E18" s="4">
        <v>8609</v>
      </c>
      <c r="F18" s="33">
        <f>F11+F14+F15+F16+F17</f>
        <v>1</v>
      </c>
    </row>
    <row r="19" s="1" customFormat="1" ht="15.75">
      <c r="A19" s="19"/>
    </row>
    <row r="20" s="18" customFormat="1" ht="15.75">
      <c r="A20" s="19"/>
    </row>
    <row r="21" s="18" customFormat="1" ht="15.75">
      <c r="A21" s="19"/>
    </row>
    <row r="22" s="18" customFormat="1" ht="15.75">
      <c r="A22" s="19"/>
    </row>
    <row r="23" s="18" customFormat="1" ht="15.75">
      <c r="A23" s="19"/>
    </row>
    <row r="24" s="18" customFormat="1" ht="15.75">
      <c r="A24" s="19"/>
    </row>
    <row r="25" s="18" customFormat="1" ht="15.75">
      <c r="A25" s="19"/>
    </row>
    <row r="26" s="18" customFormat="1" ht="15.75">
      <c r="A26" s="19"/>
    </row>
    <row r="27" s="18" customFormat="1" ht="15.75">
      <c r="A27" s="19"/>
    </row>
    <row r="28" s="18" customFormat="1" ht="15.75">
      <c r="A28" s="19"/>
    </row>
  </sheetData>
  <sheetProtection/>
  <mergeCells count="10">
    <mergeCell ref="B4:F4"/>
    <mergeCell ref="A8:A9"/>
    <mergeCell ref="B8:B9"/>
    <mergeCell ref="C8:D8"/>
    <mergeCell ref="E8:F8"/>
    <mergeCell ref="E2:F2"/>
    <mergeCell ref="B5:F5"/>
    <mergeCell ref="B6:F6"/>
    <mergeCell ref="A7:C7"/>
    <mergeCell ref="E7:F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C1">
      <selection activeCell="F23" sqref="F23"/>
    </sheetView>
  </sheetViews>
  <sheetFormatPr defaultColWidth="9.140625" defaultRowHeight="12.75"/>
  <cols>
    <col min="1" max="1" width="6.421875" style="10" customWidth="1"/>
    <col min="2" max="2" width="59.8515625" style="11" customWidth="1"/>
    <col min="3" max="3" width="21.421875" style="11" customWidth="1"/>
    <col min="4" max="4" width="21.00390625" style="11" customWidth="1"/>
    <col min="5" max="5" width="49.28125" style="11" customWidth="1"/>
    <col min="6" max="6" width="12.421875" style="11" customWidth="1"/>
    <col min="7" max="7" width="26.28125" style="11" hidden="1" customWidth="1"/>
    <col min="8" max="8" width="21.421875" style="11" hidden="1" customWidth="1"/>
    <col min="9" max="9" width="25.8515625" style="11" customWidth="1"/>
    <col min="10" max="10" width="25.140625" style="11" customWidth="1"/>
    <col min="11" max="16384" width="9.140625" style="11" customWidth="1"/>
  </cols>
  <sheetData>
    <row r="1" spans="8:10" ht="15.75">
      <c r="H1" s="22"/>
      <c r="J1" s="17" t="s">
        <v>71</v>
      </c>
    </row>
    <row r="3" spans="1:9" s="14" customFormat="1" ht="15.75">
      <c r="A3" s="13"/>
      <c r="B3" s="78" t="s">
        <v>80</v>
      </c>
      <c r="C3" s="78"/>
      <c r="D3" s="78"/>
      <c r="E3" s="78"/>
      <c r="F3" s="78"/>
      <c r="G3" s="68"/>
      <c r="H3" s="68"/>
      <c r="I3" s="7"/>
    </row>
    <row r="4" spans="2:9" ht="15.75">
      <c r="B4" s="86" t="s">
        <v>232</v>
      </c>
      <c r="C4" s="86"/>
      <c r="D4" s="86"/>
      <c r="E4" s="86"/>
      <c r="F4" s="86"/>
      <c r="G4" s="87"/>
      <c r="H4" s="87"/>
      <c r="I4" s="15"/>
    </row>
    <row r="5" spans="2:8" ht="15.75">
      <c r="B5" s="88" t="s">
        <v>231</v>
      </c>
      <c r="C5" s="88"/>
      <c r="D5" s="88"/>
      <c r="E5" s="88"/>
      <c r="F5" s="88"/>
      <c r="G5" s="88"/>
      <c r="H5" s="88"/>
    </row>
    <row r="6" spans="2:8" ht="15.75">
      <c r="B6" s="6"/>
      <c r="C6" s="6"/>
      <c r="D6" s="6"/>
      <c r="E6" s="6"/>
      <c r="F6" s="6"/>
      <c r="G6" s="6"/>
      <c r="H6" s="6"/>
    </row>
    <row r="7" spans="2:8" ht="15.75" customHeight="1">
      <c r="B7" s="6"/>
      <c r="C7" s="6"/>
      <c r="D7" s="6"/>
      <c r="E7" s="6"/>
      <c r="F7" s="6"/>
      <c r="G7" s="6"/>
      <c r="H7" s="6"/>
    </row>
    <row r="8" spans="1:10" s="27" customFormat="1" ht="27.75" customHeight="1">
      <c r="A8" s="79" t="s">
        <v>0</v>
      </c>
      <c r="B8" s="79" t="s">
        <v>56</v>
      </c>
      <c r="C8" s="79" t="s">
        <v>55</v>
      </c>
      <c r="D8" s="79" t="s">
        <v>14</v>
      </c>
      <c r="E8" s="79" t="s">
        <v>237</v>
      </c>
      <c r="F8" s="79" t="s">
        <v>41</v>
      </c>
      <c r="G8" s="93" t="s">
        <v>60</v>
      </c>
      <c r="H8" s="94"/>
      <c r="I8" s="83" t="s">
        <v>159</v>
      </c>
      <c r="J8" s="84"/>
    </row>
    <row r="9" spans="1:10" s="1" customFormat="1" ht="96" customHeight="1">
      <c r="A9" s="92"/>
      <c r="B9" s="92"/>
      <c r="C9" s="92"/>
      <c r="D9" s="92"/>
      <c r="E9" s="92"/>
      <c r="F9" s="92"/>
      <c r="G9" s="3" t="s">
        <v>51</v>
      </c>
      <c r="H9" s="3" t="s">
        <v>69</v>
      </c>
      <c r="I9" s="3" t="s">
        <v>51</v>
      </c>
      <c r="J9" s="3" t="s">
        <v>69</v>
      </c>
    </row>
    <row r="10" spans="1:10" s="54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7</v>
      </c>
      <c r="J10" s="9">
        <v>8</v>
      </c>
    </row>
    <row r="11" spans="1:10" s="1" customFormat="1" ht="50.25" customHeight="1">
      <c r="A11" s="55" t="s">
        <v>1</v>
      </c>
      <c r="B11" s="101" t="s">
        <v>150</v>
      </c>
      <c r="C11" s="101"/>
      <c r="D11" s="101"/>
      <c r="E11" s="101"/>
      <c r="F11" s="101"/>
      <c r="G11" s="29"/>
      <c r="H11" s="29"/>
      <c r="I11" s="4">
        <f>SUM(I13:I32)</f>
        <v>2749</v>
      </c>
      <c r="J11" s="33">
        <f>I11/8609</f>
        <v>0.319316993843652</v>
      </c>
    </row>
    <row r="12" spans="1:10" s="1" customFormat="1" ht="15.75" hidden="1">
      <c r="A12" s="55" t="s">
        <v>19</v>
      </c>
      <c r="B12" s="2" t="s">
        <v>92</v>
      </c>
      <c r="C12" s="2" t="s">
        <v>91</v>
      </c>
      <c r="D12" s="2" t="s">
        <v>93</v>
      </c>
      <c r="E12" s="38" t="s">
        <v>106</v>
      </c>
      <c r="F12" s="2" t="s">
        <v>81</v>
      </c>
      <c r="G12" s="29">
        <v>94</v>
      </c>
      <c r="H12" s="32">
        <f>G12/3243</f>
        <v>0.028985507246376812</v>
      </c>
      <c r="I12" s="29"/>
      <c r="J12" s="32"/>
    </row>
    <row r="13" spans="1:10" s="1" customFormat="1" ht="66" customHeight="1">
      <c r="A13" s="55" t="s">
        <v>19</v>
      </c>
      <c r="B13" s="40" t="s">
        <v>136</v>
      </c>
      <c r="C13" s="40" t="s">
        <v>91</v>
      </c>
      <c r="D13" s="43" t="s">
        <v>113</v>
      </c>
      <c r="E13" s="42" t="s">
        <v>198</v>
      </c>
      <c r="F13" s="55" t="s">
        <v>81</v>
      </c>
      <c r="G13" s="40"/>
      <c r="H13" s="40"/>
      <c r="I13" s="29">
        <v>274</v>
      </c>
      <c r="J13" s="32">
        <f>I13/8609</f>
        <v>0.0318271576257405</v>
      </c>
    </row>
    <row r="14" spans="1:10" s="1" customFormat="1" ht="81" customHeight="1">
      <c r="A14" s="56" t="s">
        <v>20</v>
      </c>
      <c r="B14" s="42" t="s">
        <v>196</v>
      </c>
      <c r="C14" s="42" t="s">
        <v>91</v>
      </c>
      <c r="D14" s="43" t="s">
        <v>153</v>
      </c>
      <c r="E14" s="47" t="s">
        <v>199</v>
      </c>
      <c r="F14" s="56" t="s">
        <v>81</v>
      </c>
      <c r="G14" s="42"/>
      <c r="H14" s="42"/>
      <c r="I14" s="38">
        <v>115</v>
      </c>
      <c r="J14" s="39">
        <f>I14/8609</f>
        <v>0.013358113602044372</v>
      </c>
    </row>
    <row r="15" spans="1:10" s="1" customFormat="1" ht="15.75" hidden="1">
      <c r="A15" s="55" t="s">
        <v>89</v>
      </c>
      <c r="B15" s="40" t="s">
        <v>95</v>
      </c>
      <c r="C15" s="40" t="s">
        <v>91</v>
      </c>
      <c r="D15" s="40" t="s">
        <v>96</v>
      </c>
      <c r="E15" s="40" t="s">
        <v>107</v>
      </c>
      <c r="F15" s="55" t="s">
        <v>81</v>
      </c>
      <c r="G15" s="40">
        <v>60</v>
      </c>
      <c r="H15" s="45">
        <f>G15/3243</f>
        <v>0.018501387604070305</v>
      </c>
      <c r="I15" s="29"/>
      <c r="J15" s="32"/>
    </row>
    <row r="16" spans="1:10" s="1" customFormat="1" ht="15.75" hidden="1">
      <c r="A16" s="55" t="s">
        <v>86</v>
      </c>
      <c r="B16" s="40" t="s">
        <v>97</v>
      </c>
      <c r="C16" s="40" t="s">
        <v>91</v>
      </c>
      <c r="D16" s="40" t="s">
        <v>98</v>
      </c>
      <c r="E16" s="40" t="s">
        <v>107</v>
      </c>
      <c r="F16" s="55" t="s">
        <v>81</v>
      </c>
      <c r="G16" s="40">
        <v>41</v>
      </c>
      <c r="H16" s="45">
        <f>G16/3243</f>
        <v>0.012642614862781376</v>
      </c>
      <c r="I16" s="29"/>
      <c r="J16" s="32"/>
    </row>
    <row r="17" spans="1:10" s="1" customFormat="1" ht="15.75" hidden="1">
      <c r="A17" s="55" t="s">
        <v>87</v>
      </c>
      <c r="B17" s="40" t="s">
        <v>99</v>
      </c>
      <c r="C17" s="40" t="s">
        <v>91</v>
      </c>
      <c r="D17" s="40" t="s">
        <v>100</v>
      </c>
      <c r="E17" s="40" t="s">
        <v>109</v>
      </c>
      <c r="F17" s="55" t="s">
        <v>81</v>
      </c>
      <c r="G17" s="40">
        <v>6</v>
      </c>
      <c r="H17" s="45">
        <f>G17/3243</f>
        <v>0.0018501387604070306</v>
      </c>
      <c r="I17" s="29"/>
      <c r="J17" s="32"/>
    </row>
    <row r="18" spans="1:10" s="1" customFormat="1" ht="15.75" hidden="1">
      <c r="A18" s="55" t="s">
        <v>111</v>
      </c>
      <c r="B18" s="40" t="s">
        <v>101</v>
      </c>
      <c r="C18" s="40" t="s">
        <v>91</v>
      </c>
      <c r="D18" s="40" t="s">
        <v>102</v>
      </c>
      <c r="E18" s="40" t="s">
        <v>109</v>
      </c>
      <c r="F18" s="55" t="s">
        <v>81</v>
      </c>
      <c r="G18" s="40">
        <v>4</v>
      </c>
      <c r="H18" s="45">
        <f>G18/3243</f>
        <v>0.0012334258402713536</v>
      </c>
      <c r="I18" s="29"/>
      <c r="J18" s="32"/>
    </row>
    <row r="19" spans="1:10" s="1" customFormat="1" ht="47.25" hidden="1">
      <c r="A19" s="55" t="s">
        <v>112</v>
      </c>
      <c r="B19" s="40" t="s">
        <v>103</v>
      </c>
      <c r="C19" s="40" t="s">
        <v>91</v>
      </c>
      <c r="D19" s="40" t="s">
        <v>104</v>
      </c>
      <c r="E19" s="44" t="s">
        <v>108</v>
      </c>
      <c r="F19" s="55" t="s">
        <v>81</v>
      </c>
      <c r="G19" s="40">
        <v>5</v>
      </c>
      <c r="H19" s="45">
        <f>G19/3243</f>
        <v>0.001541782300339192</v>
      </c>
      <c r="I19" s="29"/>
      <c r="J19" s="32"/>
    </row>
    <row r="20" spans="1:10" s="1" customFormat="1" ht="212.25" customHeight="1">
      <c r="A20" s="55" t="s">
        <v>82</v>
      </c>
      <c r="B20" s="40" t="s">
        <v>114</v>
      </c>
      <c r="C20" s="40" t="s">
        <v>91</v>
      </c>
      <c r="D20" s="40" t="s">
        <v>115</v>
      </c>
      <c r="E20" s="44" t="s">
        <v>200</v>
      </c>
      <c r="F20" s="55" t="s">
        <v>81</v>
      </c>
      <c r="G20" s="40"/>
      <c r="H20" s="45"/>
      <c r="I20" s="29">
        <v>142</v>
      </c>
      <c r="J20" s="32">
        <f aca="true" t="shared" si="0" ref="J20:J32">I20/8609</f>
        <v>0.016494366360785225</v>
      </c>
    </row>
    <row r="21" spans="1:10" s="1" customFormat="1" ht="94.5">
      <c r="A21" s="55" t="s">
        <v>89</v>
      </c>
      <c r="B21" s="40" t="s">
        <v>117</v>
      </c>
      <c r="C21" s="40" t="s">
        <v>91</v>
      </c>
      <c r="D21" s="43" t="s">
        <v>116</v>
      </c>
      <c r="E21" s="44" t="s">
        <v>201</v>
      </c>
      <c r="F21" s="55" t="s">
        <v>81</v>
      </c>
      <c r="G21" s="40"/>
      <c r="H21" s="45"/>
      <c r="I21" s="29">
        <v>209</v>
      </c>
      <c r="J21" s="32">
        <f t="shared" si="0"/>
        <v>0.02427691950284586</v>
      </c>
    </row>
    <row r="22" spans="1:10" s="52" customFormat="1" ht="147" customHeight="1">
      <c r="A22" s="56" t="s">
        <v>86</v>
      </c>
      <c r="B22" s="42" t="s">
        <v>195</v>
      </c>
      <c r="C22" s="42" t="s">
        <v>91</v>
      </c>
      <c r="D22" s="43" t="s">
        <v>139</v>
      </c>
      <c r="E22" s="42" t="s">
        <v>202</v>
      </c>
      <c r="F22" s="56" t="s">
        <v>81</v>
      </c>
      <c r="G22" s="42"/>
      <c r="H22" s="46"/>
      <c r="I22" s="38">
        <v>200</v>
      </c>
      <c r="J22" s="39">
        <f t="shared" si="0"/>
        <v>0.02323150191659891</v>
      </c>
    </row>
    <row r="23" spans="1:10" s="52" customFormat="1" ht="63">
      <c r="A23" s="56" t="s">
        <v>87</v>
      </c>
      <c r="B23" s="42" t="s">
        <v>194</v>
      </c>
      <c r="C23" s="42" t="s">
        <v>91</v>
      </c>
      <c r="D23" s="43" t="s">
        <v>140</v>
      </c>
      <c r="E23" s="47" t="s">
        <v>203</v>
      </c>
      <c r="F23" s="56" t="s">
        <v>81</v>
      </c>
      <c r="G23" s="42"/>
      <c r="H23" s="46"/>
      <c r="I23" s="38">
        <v>355</v>
      </c>
      <c r="J23" s="39">
        <f t="shared" si="0"/>
        <v>0.041235915901963065</v>
      </c>
    </row>
    <row r="24" spans="1:10" s="1" customFormat="1" ht="63">
      <c r="A24" s="56" t="s">
        <v>90</v>
      </c>
      <c r="B24" s="42" t="s">
        <v>193</v>
      </c>
      <c r="C24" s="42" t="s">
        <v>91</v>
      </c>
      <c r="D24" s="43" t="s">
        <v>143</v>
      </c>
      <c r="E24" s="47" t="s">
        <v>203</v>
      </c>
      <c r="F24" s="56" t="s">
        <v>81</v>
      </c>
      <c r="G24" s="42"/>
      <c r="H24" s="42"/>
      <c r="I24" s="38">
        <v>190</v>
      </c>
      <c r="J24" s="39">
        <f t="shared" si="0"/>
        <v>0.022069926820768963</v>
      </c>
    </row>
    <row r="25" spans="1:10" s="52" customFormat="1" ht="79.5" customHeight="1">
      <c r="A25" s="56" t="s">
        <v>111</v>
      </c>
      <c r="B25" s="42" t="s">
        <v>192</v>
      </c>
      <c r="C25" s="42" t="s">
        <v>91</v>
      </c>
      <c r="D25" s="43" t="s">
        <v>147</v>
      </c>
      <c r="E25" s="47" t="s">
        <v>204</v>
      </c>
      <c r="F25" s="56" t="s">
        <v>81</v>
      </c>
      <c r="G25" s="42"/>
      <c r="H25" s="46"/>
      <c r="I25" s="38">
        <v>152</v>
      </c>
      <c r="J25" s="39">
        <f t="shared" si="0"/>
        <v>0.01765594145661517</v>
      </c>
    </row>
    <row r="26" spans="1:10" s="52" customFormat="1" ht="66.75" customHeight="1">
      <c r="A26" s="56" t="s">
        <v>112</v>
      </c>
      <c r="B26" s="42" t="s">
        <v>191</v>
      </c>
      <c r="C26" s="42" t="s">
        <v>91</v>
      </c>
      <c r="D26" s="43" t="s">
        <v>145</v>
      </c>
      <c r="E26" s="42" t="s">
        <v>205</v>
      </c>
      <c r="F26" s="56" t="s">
        <v>81</v>
      </c>
      <c r="G26" s="42"/>
      <c r="H26" s="46"/>
      <c r="I26" s="38">
        <v>280</v>
      </c>
      <c r="J26" s="39">
        <f t="shared" si="0"/>
        <v>0.03252410268323847</v>
      </c>
    </row>
    <row r="27" spans="1:10" s="52" customFormat="1" ht="230.25" customHeight="1">
      <c r="A27" s="56" t="s">
        <v>162</v>
      </c>
      <c r="B27" s="48" t="s">
        <v>190</v>
      </c>
      <c r="C27" s="42" t="s">
        <v>91</v>
      </c>
      <c r="D27" s="43" t="s">
        <v>149</v>
      </c>
      <c r="E27" s="47" t="s">
        <v>206</v>
      </c>
      <c r="F27" s="56" t="s">
        <v>81</v>
      </c>
      <c r="G27" s="42"/>
      <c r="H27" s="46"/>
      <c r="I27" s="38">
        <v>95</v>
      </c>
      <c r="J27" s="39">
        <f t="shared" si="0"/>
        <v>0.011034963410384482</v>
      </c>
    </row>
    <row r="28" spans="1:10" s="52" customFormat="1" ht="37.5" customHeight="1">
      <c r="A28" s="56" t="s">
        <v>141</v>
      </c>
      <c r="B28" s="42" t="s">
        <v>97</v>
      </c>
      <c r="C28" s="42" t="s">
        <v>91</v>
      </c>
      <c r="D28" s="43" t="s">
        <v>98</v>
      </c>
      <c r="E28" s="42" t="s">
        <v>207</v>
      </c>
      <c r="F28" s="56" t="s">
        <v>81</v>
      </c>
      <c r="G28" s="42"/>
      <c r="H28" s="46"/>
      <c r="I28" s="38">
        <v>328</v>
      </c>
      <c r="J28" s="39">
        <f t="shared" si="0"/>
        <v>0.03809966314322221</v>
      </c>
    </row>
    <row r="29" spans="1:10" s="52" customFormat="1" ht="39" customHeight="1">
      <c r="A29" s="56" t="s">
        <v>142</v>
      </c>
      <c r="B29" s="42" t="s">
        <v>187</v>
      </c>
      <c r="C29" s="42" t="s">
        <v>91</v>
      </c>
      <c r="D29" s="43" t="s">
        <v>151</v>
      </c>
      <c r="E29" s="47" t="s">
        <v>208</v>
      </c>
      <c r="F29" s="56" t="s">
        <v>81</v>
      </c>
      <c r="G29" s="42"/>
      <c r="H29" s="46"/>
      <c r="I29" s="38">
        <v>57</v>
      </c>
      <c r="J29" s="39">
        <f t="shared" si="0"/>
        <v>0.006620978046230689</v>
      </c>
    </row>
    <row r="30" spans="1:10" s="52" customFormat="1" ht="261.75" customHeight="1">
      <c r="A30" s="56" t="s">
        <v>144</v>
      </c>
      <c r="B30" s="42" t="s">
        <v>189</v>
      </c>
      <c r="C30" s="42" t="s">
        <v>91</v>
      </c>
      <c r="D30" s="43" t="s">
        <v>152</v>
      </c>
      <c r="E30" s="47" t="s">
        <v>209</v>
      </c>
      <c r="F30" s="56" t="s">
        <v>81</v>
      </c>
      <c r="G30" s="42"/>
      <c r="H30" s="46"/>
      <c r="I30" s="38">
        <v>256</v>
      </c>
      <c r="J30" s="39">
        <f t="shared" si="0"/>
        <v>0.029736322453246603</v>
      </c>
    </row>
    <row r="31" spans="1:10" s="1" customFormat="1" ht="136.5" customHeight="1">
      <c r="A31" s="56" t="s">
        <v>146</v>
      </c>
      <c r="B31" s="37" t="s">
        <v>197</v>
      </c>
      <c r="C31" s="37" t="s">
        <v>91</v>
      </c>
      <c r="D31" s="43" t="s">
        <v>154</v>
      </c>
      <c r="E31" s="49" t="s">
        <v>210</v>
      </c>
      <c r="F31" s="56" t="s">
        <v>81</v>
      </c>
      <c r="G31" s="38">
        <v>17</v>
      </c>
      <c r="H31" s="39">
        <v>0.0141</v>
      </c>
      <c r="I31" s="38">
        <v>78</v>
      </c>
      <c r="J31" s="39">
        <f t="shared" si="0"/>
        <v>0.009060285747473574</v>
      </c>
    </row>
    <row r="32" spans="1:10" s="1" customFormat="1" ht="78.75">
      <c r="A32" s="56" t="s">
        <v>148</v>
      </c>
      <c r="B32" s="37" t="s">
        <v>188</v>
      </c>
      <c r="C32" s="37" t="s">
        <v>91</v>
      </c>
      <c r="D32" s="43" t="s">
        <v>155</v>
      </c>
      <c r="E32" s="50" t="s">
        <v>211</v>
      </c>
      <c r="F32" s="56" t="s">
        <v>81</v>
      </c>
      <c r="G32" s="38">
        <v>17</v>
      </c>
      <c r="H32" s="39">
        <v>0.0141</v>
      </c>
      <c r="I32" s="38">
        <v>18</v>
      </c>
      <c r="J32" s="39">
        <f t="shared" si="0"/>
        <v>0.0020908351724939016</v>
      </c>
    </row>
    <row r="33" spans="1:10" s="52" customFormat="1" ht="21" customHeight="1">
      <c r="A33" s="57"/>
      <c r="B33" s="37"/>
      <c r="C33" s="37"/>
      <c r="D33" s="37"/>
      <c r="E33" s="42"/>
      <c r="F33" s="56"/>
      <c r="G33" s="38"/>
      <c r="H33" s="39"/>
      <c r="I33" s="38"/>
      <c r="J33" s="39"/>
    </row>
    <row r="34" spans="1:10" s="1" customFormat="1" ht="15.75">
      <c r="A34" s="55" t="s">
        <v>17</v>
      </c>
      <c r="B34" s="2"/>
      <c r="C34" s="2"/>
      <c r="D34" s="2"/>
      <c r="E34" s="40"/>
      <c r="F34" s="2"/>
      <c r="G34" s="29"/>
      <c r="H34" s="29"/>
      <c r="I34" s="29"/>
      <c r="J34" s="32"/>
    </row>
    <row r="35" spans="1:10" s="1" customFormat="1" ht="63.75" customHeight="1">
      <c r="A35" s="55" t="s">
        <v>12</v>
      </c>
      <c r="B35" s="101" t="s">
        <v>137</v>
      </c>
      <c r="C35" s="101"/>
      <c r="D35" s="101"/>
      <c r="E35" s="101"/>
      <c r="F35" s="101"/>
      <c r="G35" s="29"/>
      <c r="H35" s="29"/>
      <c r="I35" s="4">
        <f>SUM(I38:I44)</f>
        <v>582</v>
      </c>
      <c r="J35" s="33">
        <f>I35/8609</f>
        <v>0.06760367057730282</v>
      </c>
    </row>
    <row r="36" spans="1:10" s="1" customFormat="1" ht="45" customHeight="1" hidden="1">
      <c r="A36" s="55" t="s">
        <v>21</v>
      </c>
      <c r="B36" s="2" t="s">
        <v>110</v>
      </c>
      <c r="C36" s="2" t="s">
        <v>91</v>
      </c>
      <c r="D36" s="2" t="s">
        <v>94</v>
      </c>
      <c r="E36" s="53" t="s">
        <v>105</v>
      </c>
      <c r="F36" s="2" t="s">
        <v>81</v>
      </c>
      <c r="G36" s="29">
        <v>19</v>
      </c>
      <c r="H36" s="32">
        <f>G36/3243</f>
        <v>0.00585877274128893</v>
      </c>
      <c r="I36" s="29"/>
      <c r="J36" s="32"/>
    </row>
    <row r="37" spans="1:10" s="1" customFormat="1" ht="15.75" hidden="1">
      <c r="A37" s="55" t="s">
        <v>22</v>
      </c>
      <c r="B37" s="2"/>
      <c r="C37" s="2"/>
      <c r="D37" s="2"/>
      <c r="E37" s="2"/>
      <c r="F37" s="2"/>
      <c r="G37" s="29"/>
      <c r="H37" s="29"/>
      <c r="I37" s="29"/>
      <c r="J37" s="29"/>
    </row>
    <row r="38" spans="1:10" s="1" customFormat="1" ht="132.75" customHeight="1">
      <c r="A38" s="55" t="s">
        <v>21</v>
      </c>
      <c r="B38" s="51" t="s">
        <v>184</v>
      </c>
      <c r="C38" s="2" t="s">
        <v>91</v>
      </c>
      <c r="D38" s="43" t="s">
        <v>186</v>
      </c>
      <c r="E38" s="2" t="s">
        <v>220</v>
      </c>
      <c r="F38" s="55" t="s">
        <v>81</v>
      </c>
      <c r="G38" s="29"/>
      <c r="H38" s="29"/>
      <c r="I38" s="29">
        <v>80</v>
      </c>
      <c r="J38" s="32">
        <f>I38/8609</f>
        <v>0.009292600766639562</v>
      </c>
    </row>
    <row r="39" spans="1:10" s="1" customFormat="1" ht="132" customHeight="1">
      <c r="A39" s="55" t="s">
        <v>22</v>
      </c>
      <c r="B39" s="51" t="s">
        <v>222</v>
      </c>
      <c r="C39" s="2" t="s">
        <v>91</v>
      </c>
      <c r="D39" s="43" t="s">
        <v>185</v>
      </c>
      <c r="E39" s="2" t="s">
        <v>227</v>
      </c>
      <c r="F39" s="55" t="s">
        <v>81</v>
      </c>
      <c r="G39" s="29"/>
      <c r="H39" s="29"/>
      <c r="I39" s="29">
        <v>44</v>
      </c>
      <c r="J39" s="32">
        <f>I39/8609</f>
        <v>0.00511093042165176</v>
      </c>
    </row>
    <row r="40" spans="1:10" s="1" customFormat="1" ht="126">
      <c r="A40" s="55" t="s">
        <v>169</v>
      </c>
      <c r="B40" s="51" t="s">
        <v>134</v>
      </c>
      <c r="C40" s="2" t="s">
        <v>91</v>
      </c>
      <c r="D40" s="43" t="s">
        <v>181</v>
      </c>
      <c r="E40" s="2" t="s">
        <v>228</v>
      </c>
      <c r="F40" s="55" t="s">
        <v>81</v>
      </c>
      <c r="G40" s="29"/>
      <c r="H40" s="29"/>
      <c r="I40" s="29">
        <v>310</v>
      </c>
      <c r="J40" s="32">
        <f>I40/8609</f>
        <v>0.03600882797072831</v>
      </c>
    </row>
    <row r="41" spans="1:10" s="1" customFormat="1" ht="189.75" customHeight="1">
      <c r="A41" s="55" t="s">
        <v>170</v>
      </c>
      <c r="B41" s="51" t="s">
        <v>183</v>
      </c>
      <c r="C41" s="2" t="s">
        <v>91</v>
      </c>
      <c r="D41" s="43" t="s">
        <v>180</v>
      </c>
      <c r="E41" s="2" t="s">
        <v>212</v>
      </c>
      <c r="F41" s="55" t="s">
        <v>81</v>
      </c>
      <c r="G41" s="29"/>
      <c r="H41" s="29"/>
      <c r="I41" s="29">
        <v>106</v>
      </c>
      <c r="J41" s="32">
        <f>I41/8609</f>
        <v>0.012312696015797422</v>
      </c>
    </row>
    <row r="42" spans="1:10" s="1" customFormat="1" ht="197.25" customHeight="1">
      <c r="A42" s="55" t="s">
        <v>171</v>
      </c>
      <c r="B42" s="51" t="s">
        <v>182</v>
      </c>
      <c r="C42" s="2" t="s">
        <v>91</v>
      </c>
      <c r="D42" s="43" t="s">
        <v>179</v>
      </c>
      <c r="E42" s="2" t="s">
        <v>229</v>
      </c>
      <c r="F42" s="55" t="s">
        <v>81</v>
      </c>
      <c r="G42" s="29"/>
      <c r="H42" s="29"/>
      <c r="I42" s="29">
        <v>42</v>
      </c>
      <c r="J42" s="32">
        <f>I42/8609</f>
        <v>0.004878615402485771</v>
      </c>
    </row>
    <row r="43" spans="1:10" s="1" customFormat="1" ht="15.75">
      <c r="A43" s="55"/>
      <c r="B43" s="2"/>
      <c r="C43" s="2"/>
      <c r="D43" s="2"/>
      <c r="E43" s="2"/>
      <c r="F43" s="2"/>
      <c r="G43" s="29"/>
      <c r="H43" s="29"/>
      <c r="I43" s="29"/>
      <c r="J43" s="29"/>
    </row>
    <row r="44" spans="1:10" s="1" customFormat="1" ht="15.75">
      <c r="A44" s="55" t="s">
        <v>15</v>
      </c>
      <c r="B44" s="2"/>
      <c r="C44" s="2"/>
      <c r="D44" s="2"/>
      <c r="E44" s="2"/>
      <c r="F44" s="2"/>
      <c r="G44" s="29"/>
      <c r="H44" s="29"/>
      <c r="I44" s="29"/>
      <c r="J44" s="29"/>
    </row>
    <row r="45" spans="1:10" s="1" customFormat="1" ht="33" customHeight="1">
      <c r="A45" s="55" t="s">
        <v>2</v>
      </c>
      <c r="B45" s="101" t="s">
        <v>138</v>
      </c>
      <c r="C45" s="101"/>
      <c r="D45" s="101"/>
      <c r="E45" s="101"/>
      <c r="F45" s="101"/>
      <c r="G45" s="29"/>
      <c r="H45" s="29"/>
      <c r="I45" s="4">
        <f>SUM(I46:I55)</f>
        <v>2212</v>
      </c>
      <c r="J45" s="33">
        <f aca="true" t="shared" si="1" ref="J45:J55">I45/8609</f>
        <v>0.25694041119758393</v>
      </c>
    </row>
    <row r="46" spans="1:10" s="1" customFormat="1" ht="47.25">
      <c r="A46" s="55" t="s">
        <v>23</v>
      </c>
      <c r="B46" s="2" t="s">
        <v>125</v>
      </c>
      <c r="C46" s="29" t="s">
        <v>122</v>
      </c>
      <c r="D46" s="43" t="s">
        <v>126</v>
      </c>
      <c r="E46" s="40" t="s">
        <v>230</v>
      </c>
      <c r="F46" s="55" t="s">
        <v>81</v>
      </c>
      <c r="G46" s="29"/>
      <c r="H46" s="29"/>
      <c r="I46" s="29">
        <v>73</v>
      </c>
      <c r="J46" s="32">
        <f t="shared" si="1"/>
        <v>0.0084794981995586</v>
      </c>
    </row>
    <row r="47" spans="1:10" s="1" customFormat="1" ht="47.25">
      <c r="A47" s="55" t="s">
        <v>24</v>
      </c>
      <c r="B47" s="29" t="s">
        <v>120</v>
      </c>
      <c r="C47" s="29" t="s">
        <v>122</v>
      </c>
      <c r="D47" s="43" t="s">
        <v>121</v>
      </c>
      <c r="E47" s="40" t="s">
        <v>230</v>
      </c>
      <c r="F47" s="55" t="s">
        <v>81</v>
      </c>
      <c r="G47" s="29"/>
      <c r="H47" s="29"/>
      <c r="I47" s="29">
        <v>273</v>
      </c>
      <c r="J47" s="32">
        <f t="shared" si="1"/>
        <v>0.03171100011615751</v>
      </c>
    </row>
    <row r="48" spans="1:10" s="1" customFormat="1" ht="47.25">
      <c r="A48" s="55" t="s">
        <v>118</v>
      </c>
      <c r="B48" s="8" t="s">
        <v>156</v>
      </c>
      <c r="C48" s="2" t="s">
        <v>122</v>
      </c>
      <c r="D48" s="43" t="s">
        <v>178</v>
      </c>
      <c r="E48" s="40" t="s">
        <v>230</v>
      </c>
      <c r="F48" s="55" t="s">
        <v>81</v>
      </c>
      <c r="G48" s="29"/>
      <c r="H48" s="29"/>
      <c r="I48" s="29">
        <v>252</v>
      </c>
      <c r="J48" s="32">
        <f t="shared" si="1"/>
        <v>0.029271692414914625</v>
      </c>
    </row>
    <row r="49" spans="1:10" s="1" customFormat="1" ht="47.25">
      <c r="A49" s="55" t="s">
        <v>119</v>
      </c>
      <c r="B49" s="29" t="s">
        <v>157</v>
      </c>
      <c r="C49" s="29" t="s">
        <v>122</v>
      </c>
      <c r="D49" s="43" t="s">
        <v>177</v>
      </c>
      <c r="E49" s="40" t="s">
        <v>230</v>
      </c>
      <c r="F49" s="55" t="s">
        <v>81</v>
      </c>
      <c r="G49" s="29"/>
      <c r="H49" s="29"/>
      <c r="I49" s="29">
        <v>172</v>
      </c>
      <c r="J49" s="32">
        <f t="shared" si="1"/>
        <v>0.01997909164827506</v>
      </c>
    </row>
    <row r="50" spans="1:10" s="1" customFormat="1" ht="51" customHeight="1">
      <c r="A50" s="55" t="s">
        <v>163</v>
      </c>
      <c r="B50" s="29" t="s">
        <v>223</v>
      </c>
      <c r="C50" s="29" t="s">
        <v>122</v>
      </c>
      <c r="D50" s="43" t="s">
        <v>176</v>
      </c>
      <c r="E50" s="40" t="s">
        <v>213</v>
      </c>
      <c r="F50" s="55" t="s">
        <v>81</v>
      </c>
      <c r="G50" s="29"/>
      <c r="H50" s="29"/>
      <c r="I50" s="29">
        <v>301</v>
      </c>
      <c r="J50" s="32">
        <f t="shared" si="1"/>
        <v>0.03496341038448136</v>
      </c>
    </row>
    <row r="51" spans="1:10" s="1" customFormat="1" ht="47.25">
      <c r="A51" s="55" t="s">
        <v>164</v>
      </c>
      <c r="B51" s="29" t="s">
        <v>175</v>
      </c>
      <c r="C51" s="29" t="s">
        <v>122</v>
      </c>
      <c r="D51" s="43" t="s">
        <v>174</v>
      </c>
      <c r="E51" s="40" t="s">
        <v>230</v>
      </c>
      <c r="F51" s="55" t="s">
        <v>81</v>
      </c>
      <c r="G51" s="29"/>
      <c r="H51" s="29"/>
      <c r="I51" s="29">
        <v>286</v>
      </c>
      <c r="J51" s="32">
        <f t="shared" si="1"/>
        <v>0.03322104774073644</v>
      </c>
    </row>
    <row r="52" spans="1:10" s="1" customFormat="1" ht="47.25">
      <c r="A52" s="55" t="s">
        <v>165</v>
      </c>
      <c r="B52" s="29" t="s">
        <v>224</v>
      </c>
      <c r="C52" s="29" t="s">
        <v>122</v>
      </c>
      <c r="D52" s="8" t="s">
        <v>215</v>
      </c>
      <c r="E52" s="40" t="s">
        <v>230</v>
      </c>
      <c r="F52" s="55" t="s">
        <v>81</v>
      </c>
      <c r="G52" s="29"/>
      <c r="H52" s="29"/>
      <c r="I52" s="29">
        <v>107</v>
      </c>
      <c r="J52" s="32">
        <f t="shared" si="1"/>
        <v>0.012428853525380416</v>
      </c>
    </row>
    <row r="53" spans="1:10" s="1" customFormat="1" ht="47.25">
      <c r="A53" s="55" t="s">
        <v>166</v>
      </c>
      <c r="B53" s="2" t="s">
        <v>123</v>
      </c>
      <c r="C53" s="29" t="s">
        <v>122</v>
      </c>
      <c r="D53" s="43" t="s">
        <v>124</v>
      </c>
      <c r="E53" s="40" t="s">
        <v>230</v>
      </c>
      <c r="F53" s="55" t="s">
        <v>81</v>
      </c>
      <c r="G53" s="29"/>
      <c r="H53" s="29"/>
      <c r="I53" s="29">
        <v>347</v>
      </c>
      <c r="J53" s="32">
        <f t="shared" si="1"/>
        <v>0.040306655825299104</v>
      </c>
    </row>
    <row r="54" spans="1:10" s="1" customFormat="1" ht="47.25">
      <c r="A54" s="55" t="s">
        <v>167</v>
      </c>
      <c r="B54" s="2" t="s">
        <v>158</v>
      </c>
      <c r="C54" s="29" t="s">
        <v>122</v>
      </c>
      <c r="D54" s="2" t="s">
        <v>214</v>
      </c>
      <c r="E54" s="40" t="s">
        <v>230</v>
      </c>
      <c r="F54" s="55" t="s">
        <v>81</v>
      </c>
      <c r="G54" s="29"/>
      <c r="H54" s="29"/>
      <c r="I54" s="29">
        <v>121</v>
      </c>
      <c r="J54" s="32">
        <f t="shared" si="1"/>
        <v>0.01405505865954234</v>
      </c>
    </row>
    <row r="55" spans="1:10" s="1" customFormat="1" ht="47.25">
      <c r="A55" s="55" t="s">
        <v>168</v>
      </c>
      <c r="B55" s="2" t="s">
        <v>172</v>
      </c>
      <c r="C55" s="29" t="s">
        <v>122</v>
      </c>
      <c r="D55" s="43" t="s">
        <v>173</v>
      </c>
      <c r="E55" s="40" t="s">
        <v>230</v>
      </c>
      <c r="F55" s="55" t="s">
        <v>81</v>
      </c>
      <c r="G55" s="29"/>
      <c r="H55" s="29"/>
      <c r="I55" s="29">
        <v>280</v>
      </c>
      <c r="J55" s="32">
        <f t="shared" si="1"/>
        <v>0.03252410268323847</v>
      </c>
    </row>
    <row r="56" spans="1:10" s="1" customFormat="1" ht="27" customHeight="1">
      <c r="A56" s="55" t="s">
        <v>15</v>
      </c>
      <c r="B56" s="2"/>
      <c r="C56" s="2"/>
      <c r="D56" s="2"/>
      <c r="E56" s="42"/>
      <c r="F56" s="2"/>
      <c r="G56" s="29"/>
      <c r="H56" s="32"/>
      <c r="I56" s="29"/>
      <c r="J56" s="32"/>
    </row>
    <row r="57" spans="1:10" s="1" customFormat="1" ht="48.75" customHeight="1">
      <c r="A57" s="55" t="s">
        <v>3</v>
      </c>
      <c r="B57" s="98" t="s">
        <v>31</v>
      </c>
      <c r="C57" s="99"/>
      <c r="D57" s="99"/>
      <c r="E57" s="99"/>
      <c r="F57" s="100"/>
      <c r="G57" s="29"/>
      <c r="H57" s="29"/>
      <c r="I57" s="29"/>
      <c r="J57" s="29"/>
    </row>
    <row r="58" spans="1:10" s="1" customFormat="1" ht="15.75" hidden="1">
      <c r="A58" s="55" t="s">
        <v>25</v>
      </c>
      <c r="B58" s="2"/>
      <c r="C58" s="2"/>
      <c r="D58" s="2"/>
      <c r="E58" s="2"/>
      <c r="F58" s="2"/>
      <c r="G58" s="29"/>
      <c r="H58" s="29"/>
      <c r="I58" s="29"/>
      <c r="J58" s="29"/>
    </row>
    <row r="59" spans="1:10" s="1" customFormat="1" ht="15.75" hidden="1">
      <c r="A59" s="55" t="s">
        <v>26</v>
      </c>
      <c r="B59" s="2"/>
      <c r="C59" s="2"/>
      <c r="D59" s="2"/>
      <c r="E59" s="2"/>
      <c r="F59" s="2"/>
      <c r="G59" s="29"/>
      <c r="H59" s="29"/>
      <c r="I59" s="29"/>
      <c r="J59" s="29"/>
    </row>
    <row r="60" spans="1:10" s="1" customFormat="1" ht="15.75">
      <c r="A60" s="55" t="s">
        <v>18</v>
      </c>
      <c r="B60" s="2"/>
      <c r="C60" s="2"/>
      <c r="D60" s="2"/>
      <c r="E60" s="2"/>
      <c r="F60" s="2"/>
      <c r="G60" s="29"/>
      <c r="H60" s="29"/>
      <c r="I60" s="4">
        <v>0</v>
      </c>
      <c r="J60" s="33">
        <v>0</v>
      </c>
    </row>
    <row r="61" spans="1:10" s="1" customFormat="1" ht="38.25" customHeight="1">
      <c r="A61" s="55" t="s">
        <v>4</v>
      </c>
      <c r="B61" s="98" t="s">
        <v>53</v>
      </c>
      <c r="C61" s="99"/>
      <c r="D61" s="99"/>
      <c r="E61" s="99"/>
      <c r="F61" s="100"/>
      <c r="G61" s="29"/>
      <c r="H61" s="29"/>
      <c r="I61" s="29"/>
      <c r="J61" s="29"/>
    </row>
    <row r="62" spans="1:10" s="1" customFormat="1" ht="15.75" hidden="1">
      <c r="A62" s="55" t="s">
        <v>27</v>
      </c>
      <c r="B62" s="2"/>
      <c r="C62" s="2"/>
      <c r="D62" s="2"/>
      <c r="E62" s="2"/>
      <c r="F62" s="2"/>
      <c r="G62" s="29"/>
      <c r="H62" s="29"/>
      <c r="I62" s="29"/>
      <c r="J62" s="29"/>
    </row>
    <row r="63" spans="1:10" s="1" customFormat="1" ht="15.75" hidden="1">
      <c r="A63" s="55" t="s">
        <v>28</v>
      </c>
      <c r="B63" s="2"/>
      <c r="C63" s="2"/>
      <c r="D63" s="2"/>
      <c r="E63" s="2"/>
      <c r="F63" s="2"/>
      <c r="G63" s="29"/>
      <c r="H63" s="29"/>
      <c r="I63" s="29"/>
      <c r="J63" s="29"/>
    </row>
    <row r="64" spans="1:10" s="1" customFormat="1" ht="15.75">
      <c r="A64" s="55" t="s">
        <v>18</v>
      </c>
      <c r="B64" s="2"/>
      <c r="C64" s="2"/>
      <c r="D64" s="2"/>
      <c r="E64" s="2"/>
      <c r="F64" s="2"/>
      <c r="G64" s="29"/>
      <c r="H64" s="29"/>
      <c r="I64" s="4">
        <v>0</v>
      </c>
      <c r="J64" s="33">
        <v>0</v>
      </c>
    </row>
    <row r="65" spans="1:10" s="1" customFormat="1" ht="85.5" customHeight="1">
      <c r="A65" s="55" t="s">
        <v>5</v>
      </c>
      <c r="B65" s="98" t="s">
        <v>54</v>
      </c>
      <c r="C65" s="99"/>
      <c r="D65" s="99"/>
      <c r="E65" s="99"/>
      <c r="F65" s="100"/>
      <c r="G65" s="29"/>
      <c r="H65" s="29"/>
      <c r="I65" s="4">
        <v>0</v>
      </c>
      <c r="J65" s="33">
        <v>0</v>
      </c>
    </row>
    <row r="66" spans="1:10" s="1" customFormat="1" ht="15.75" hidden="1">
      <c r="A66" s="55" t="s">
        <v>29</v>
      </c>
      <c r="B66" s="2"/>
      <c r="C66" s="2"/>
      <c r="D66" s="2"/>
      <c r="E66" s="2"/>
      <c r="F66" s="2"/>
      <c r="G66" s="29"/>
      <c r="H66" s="29"/>
      <c r="I66" s="29"/>
      <c r="J66" s="29"/>
    </row>
    <row r="67" spans="1:10" s="1" customFormat="1" ht="15.75" hidden="1">
      <c r="A67" s="55" t="s">
        <v>30</v>
      </c>
      <c r="B67" s="2"/>
      <c r="C67" s="2"/>
      <c r="D67" s="2"/>
      <c r="E67" s="2"/>
      <c r="F67" s="2"/>
      <c r="G67" s="29"/>
      <c r="H67" s="29"/>
      <c r="I67" s="29"/>
      <c r="J67" s="29"/>
    </row>
    <row r="68" spans="1:10" s="1" customFormat="1" ht="15.75">
      <c r="A68" s="55" t="s">
        <v>17</v>
      </c>
      <c r="B68" s="2"/>
      <c r="C68" s="2"/>
      <c r="D68" s="2"/>
      <c r="E68" s="2"/>
      <c r="F68" s="2"/>
      <c r="G68" s="29"/>
      <c r="H68" s="29"/>
      <c r="I68" s="29"/>
      <c r="J68" s="29"/>
    </row>
    <row r="69" spans="1:10" s="1" customFormat="1" ht="15.75">
      <c r="A69" s="58"/>
      <c r="B69" s="95" t="s">
        <v>13</v>
      </c>
      <c r="C69" s="96"/>
      <c r="D69" s="96"/>
      <c r="E69" s="96"/>
      <c r="F69" s="97"/>
      <c r="G69" s="29">
        <f>SUM(G12:G68)</f>
        <v>263</v>
      </c>
      <c r="H69" s="32">
        <f>SUM(H12:H68)</f>
        <v>0.098813629355535</v>
      </c>
      <c r="I69" s="4">
        <f>I11+I35+I45+I65</f>
        <v>5543</v>
      </c>
      <c r="J69" s="33">
        <f>I69/8609</f>
        <v>0.6438610756185388</v>
      </c>
    </row>
    <row r="70" s="1" customFormat="1" ht="15.75">
      <c r="A70" s="59"/>
    </row>
    <row r="71" spans="1:6" s="1" customFormat="1" ht="33" customHeight="1">
      <c r="A71" s="19"/>
      <c r="B71" s="91" t="s">
        <v>238</v>
      </c>
      <c r="C71" s="91"/>
      <c r="D71" s="91"/>
      <c r="E71" s="91"/>
      <c r="F71" s="91"/>
    </row>
    <row r="72" s="1" customFormat="1" ht="15.75">
      <c r="A72" s="19"/>
    </row>
    <row r="73" s="18" customFormat="1" ht="15.75">
      <c r="A73" s="19"/>
    </row>
    <row r="74" s="18" customFormat="1" ht="15.75">
      <c r="A74" s="19"/>
    </row>
    <row r="75" s="18" customFormat="1" ht="15.75">
      <c r="A75" s="19"/>
    </row>
    <row r="76" s="18" customFormat="1" ht="15.75">
      <c r="A76" s="19"/>
    </row>
    <row r="77" s="18" customFormat="1" ht="15.75">
      <c r="A77" s="19"/>
    </row>
    <row r="78" s="18" customFormat="1" ht="15.75">
      <c r="A78" s="19"/>
    </row>
    <row r="79" s="18" customFormat="1" ht="15.75">
      <c r="A79" s="19"/>
    </row>
  </sheetData>
  <sheetProtection/>
  <mergeCells count="19">
    <mergeCell ref="B3:F3"/>
    <mergeCell ref="B69:F69"/>
    <mergeCell ref="B57:F57"/>
    <mergeCell ref="B61:F61"/>
    <mergeCell ref="B65:F65"/>
    <mergeCell ref="I8:J8"/>
    <mergeCell ref="B11:F11"/>
    <mergeCell ref="B35:F35"/>
    <mergeCell ref="B45:F45"/>
    <mergeCell ref="B4:H4"/>
    <mergeCell ref="B71:F71"/>
    <mergeCell ref="B5:H5"/>
    <mergeCell ref="A8:A9"/>
    <mergeCell ref="B8:B9"/>
    <mergeCell ref="C8:C9"/>
    <mergeCell ref="D8:D9"/>
    <mergeCell ref="E8:E9"/>
    <mergeCell ref="F8:F9"/>
    <mergeCell ref="G8:H8"/>
  </mergeCells>
  <printOptions/>
  <pageMargins left="0.2755905511811024" right="0.1968503937007874" top="0.3937007874015748" bottom="0.4330708661417323" header="0.15748031496062992" footer="0.1968503937007874"/>
  <pageSetup fitToHeight="3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B21">
      <selection activeCell="F23" sqref="F23"/>
    </sheetView>
  </sheetViews>
  <sheetFormatPr defaultColWidth="9.140625" defaultRowHeight="12.75"/>
  <cols>
    <col min="1" max="1" width="6.8515625" style="10" customWidth="1"/>
    <col min="2" max="2" width="59.140625" style="11" bestFit="1" customWidth="1"/>
    <col min="3" max="3" width="17.28125" style="11" bestFit="1" customWidth="1"/>
    <col min="4" max="4" width="56.00390625" style="24" customWidth="1"/>
    <col min="5" max="5" width="18.57421875" style="24" customWidth="1"/>
    <col min="6" max="6" width="29.421875" style="11" hidden="1" customWidth="1"/>
    <col min="7" max="7" width="26.7109375" style="11" hidden="1" customWidth="1"/>
    <col min="8" max="8" width="28.00390625" style="11" customWidth="1"/>
    <col min="9" max="9" width="26.28125" style="11" customWidth="1"/>
    <col min="10" max="16384" width="9.140625" style="11" customWidth="1"/>
  </cols>
  <sheetData>
    <row r="1" spans="4:9" ht="15.75">
      <c r="D1" s="11"/>
      <c r="E1" s="11"/>
      <c r="G1" s="22"/>
      <c r="I1" s="25" t="s">
        <v>72</v>
      </c>
    </row>
    <row r="2" spans="4:5" ht="15.75">
      <c r="D2" s="11"/>
      <c r="E2" s="11"/>
    </row>
    <row r="3" spans="1:8" s="14" customFormat="1" ht="15.75">
      <c r="A3" s="78" t="s">
        <v>62</v>
      </c>
      <c r="B3" s="78"/>
      <c r="C3" s="78"/>
      <c r="D3" s="78"/>
      <c r="E3" s="78"/>
      <c r="F3" s="71"/>
      <c r="G3" s="7"/>
      <c r="H3" s="7"/>
    </row>
    <row r="4" spans="1:8" ht="15.75">
      <c r="A4" s="86" t="s">
        <v>232</v>
      </c>
      <c r="B4" s="86"/>
      <c r="C4" s="86"/>
      <c r="D4" s="86"/>
      <c r="E4" s="86"/>
      <c r="F4" s="69"/>
      <c r="G4" s="69"/>
      <c r="H4" s="7"/>
    </row>
    <row r="5" spans="1:8" ht="15.75">
      <c r="A5" s="88" t="s">
        <v>233</v>
      </c>
      <c r="B5" s="88"/>
      <c r="C5" s="88"/>
      <c r="D5" s="88"/>
      <c r="E5" s="88"/>
      <c r="F5" s="70"/>
      <c r="G5" s="70"/>
      <c r="H5" s="8"/>
    </row>
    <row r="6" spans="1:9" s="14" customFormat="1" ht="12.75">
      <c r="A6" s="89"/>
      <c r="B6" s="89"/>
      <c r="C6" s="89"/>
      <c r="D6" s="89"/>
      <c r="E6" s="16"/>
      <c r="F6" s="112"/>
      <c r="G6" s="112"/>
      <c r="H6" s="112"/>
      <c r="I6" s="112"/>
    </row>
    <row r="7" spans="1:9" s="27" customFormat="1" ht="15.75">
      <c r="A7" s="79" t="s">
        <v>0</v>
      </c>
      <c r="B7" s="79" t="s">
        <v>56</v>
      </c>
      <c r="C7" s="79" t="s">
        <v>14</v>
      </c>
      <c r="D7" s="79" t="s">
        <v>237</v>
      </c>
      <c r="E7" s="81" t="s">
        <v>41</v>
      </c>
      <c r="F7" s="108" t="s">
        <v>79</v>
      </c>
      <c r="G7" s="109"/>
      <c r="H7" s="108" t="s">
        <v>161</v>
      </c>
      <c r="I7" s="109"/>
    </row>
    <row r="8" spans="1:9" s="1" customFormat="1" ht="66.75" customHeight="1">
      <c r="A8" s="92"/>
      <c r="B8" s="92"/>
      <c r="C8" s="92"/>
      <c r="D8" s="110"/>
      <c r="E8" s="111"/>
      <c r="F8" s="3" t="s">
        <v>49</v>
      </c>
      <c r="G8" s="3" t="s">
        <v>69</v>
      </c>
      <c r="H8" s="3" t="s">
        <v>49</v>
      </c>
      <c r="I8" s="3" t="s">
        <v>69</v>
      </c>
    </row>
    <row r="9" spans="1:9" s="62" customFormat="1" ht="15.75">
      <c r="A9" s="2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6</v>
      </c>
      <c r="I9" s="9">
        <v>7</v>
      </c>
    </row>
    <row r="10" spans="1:9" s="1" customFormat="1" ht="29.25" customHeight="1">
      <c r="A10" s="55" t="s">
        <v>1</v>
      </c>
      <c r="B10" s="98" t="s">
        <v>58</v>
      </c>
      <c r="C10" s="103"/>
      <c r="D10" s="103"/>
      <c r="E10" s="104"/>
      <c r="F10" s="63"/>
      <c r="G10" s="29"/>
      <c r="H10" s="35">
        <f>SUM(H11)</f>
        <v>390</v>
      </c>
      <c r="I10" s="33">
        <f>H10/8609</f>
        <v>0.04530142873736787</v>
      </c>
    </row>
    <row r="11" spans="1:10" s="1" customFormat="1" ht="15.75">
      <c r="A11" s="65" t="s">
        <v>19</v>
      </c>
      <c r="B11" s="37" t="s">
        <v>85</v>
      </c>
      <c r="C11" s="37" t="s">
        <v>127</v>
      </c>
      <c r="D11" s="41" t="s">
        <v>32</v>
      </c>
      <c r="E11" s="56" t="s">
        <v>88</v>
      </c>
      <c r="F11" s="38">
        <v>146</v>
      </c>
      <c r="G11" s="39">
        <f>F11/3243</f>
        <v>0.04502004316990441</v>
      </c>
      <c r="H11" s="38">
        <v>390</v>
      </c>
      <c r="I11" s="39">
        <f>H11/8609</f>
        <v>0.04530142873736787</v>
      </c>
      <c r="J11" s="52"/>
    </row>
    <row r="12" spans="1:9" s="1" customFormat="1" ht="15.75" hidden="1">
      <c r="A12" s="55" t="s">
        <v>20</v>
      </c>
      <c r="B12" s="2" t="s">
        <v>85</v>
      </c>
      <c r="C12" s="2" t="s">
        <v>83</v>
      </c>
      <c r="D12" s="5" t="s">
        <v>32</v>
      </c>
      <c r="E12" s="5" t="s">
        <v>81</v>
      </c>
      <c r="F12" s="29">
        <v>84</v>
      </c>
      <c r="G12" s="32">
        <f>F12/3243</f>
        <v>0.025901942645698426</v>
      </c>
      <c r="H12" s="29"/>
      <c r="I12" s="32"/>
    </row>
    <row r="13" spans="1:9" s="1" customFormat="1" ht="15.75" hidden="1">
      <c r="A13" s="55" t="s">
        <v>82</v>
      </c>
      <c r="B13" s="2" t="s">
        <v>85</v>
      </c>
      <c r="C13" s="2" t="s">
        <v>84</v>
      </c>
      <c r="D13" s="5" t="s">
        <v>32</v>
      </c>
      <c r="E13" s="5" t="s">
        <v>81</v>
      </c>
      <c r="F13" s="29">
        <v>774</v>
      </c>
      <c r="G13" s="32">
        <f>F13/3243</f>
        <v>0.23866790009250693</v>
      </c>
      <c r="H13" s="29"/>
      <c r="I13" s="32"/>
    </row>
    <row r="14" spans="1:9" s="1" customFormat="1" ht="15.75" hidden="1">
      <c r="A14" s="55" t="s">
        <v>89</v>
      </c>
      <c r="B14" s="2" t="s">
        <v>85</v>
      </c>
      <c r="C14" s="2" t="s">
        <v>135</v>
      </c>
      <c r="D14" s="5" t="s">
        <v>32</v>
      </c>
      <c r="E14" s="5" t="s">
        <v>81</v>
      </c>
      <c r="F14" s="29">
        <v>1289</v>
      </c>
      <c r="G14" s="32">
        <f>F14/3243</f>
        <v>0.39747147702744373</v>
      </c>
      <c r="H14" s="29"/>
      <c r="I14" s="32"/>
    </row>
    <row r="15" spans="1:9" s="1" customFormat="1" ht="15.75">
      <c r="A15" s="55"/>
      <c r="B15" s="2"/>
      <c r="C15" s="2"/>
      <c r="D15" s="5"/>
      <c r="E15" s="5"/>
      <c r="F15" s="63"/>
      <c r="G15" s="32"/>
      <c r="H15" s="63"/>
      <c r="I15" s="32"/>
    </row>
    <row r="16" spans="1:9" s="1" customFormat="1" ht="15.75">
      <c r="A16" s="66">
        <v>2</v>
      </c>
      <c r="B16" s="98" t="s">
        <v>33</v>
      </c>
      <c r="C16" s="103"/>
      <c r="D16" s="103"/>
      <c r="E16" s="104"/>
      <c r="F16" s="63"/>
      <c r="G16" s="29"/>
      <c r="H16" s="35">
        <v>0</v>
      </c>
      <c r="I16" s="33">
        <v>0</v>
      </c>
    </row>
    <row r="17" spans="1:9" s="1" customFormat="1" ht="15.75" hidden="1">
      <c r="A17" s="55" t="s">
        <v>21</v>
      </c>
      <c r="B17" s="2"/>
      <c r="C17" s="2"/>
      <c r="D17" s="5"/>
      <c r="E17" s="5"/>
      <c r="F17" s="29"/>
      <c r="G17" s="29"/>
      <c r="H17" s="29"/>
      <c r="I17" s="29"/>
    </row>
    <row r="18" spans="1:9" s="1" customFormat="1" ht="15.75" hidden="1">
      <c r="A18" s="55" t="s">
        <v>22</v>
      </c>
      <c r="B18" s="2"/>
      <c r="C18" s="2"/>
      <c r="D18" s="5"/>
      <c r="E18" s="5"/>
      <c r="F18" s="29"/>
      <c r="G18" s="29"/>
      <c r="H18" s="29"/>
      <c r="I18" s="29"/>
    </row>
    <row r="19" spans="1:9" s="1" customFormat="1" ht="15.75">
      <c r="A19" s="55" t="s">
        <v>15</v>
      </c>
      <c r="B19" s="2"/>
      <c r="C19" s="2"/>
      <c r="D19" s="5"/>
      <c r="E19" s="5"/>
      <c r="F19" s="29"/>
      <c r="G19" s="29"/>
      <c r="H19" s="29"/>
      <c r="I19" s="29"/>
    </row>
    <row r="20" spans="1:9" s="1" customFormat="1" ht="31.5" customHeight="1">
      <c r="A20" s="55">
        <v>3</v>
      </c>
      <c r="B20" s="98" t="s">
        <v>35</v>
      </c>
      <c r="C20" s="103"/>
      <c r="D20" s="103"/>
      <c r="E20" s="104"/>
      <c r="F20" s="63"/>
      <c r="G20" s="29"/>
      <c r="H20" s="35">
        <f>H21</f>
        <v>0</v>
      </c>
      <c r="I20" s="33">
        <f>H20/8609</f>
        <v>0</v>
      </c>
    </row>
    <row r="21" spans="1:9" s="1" customFormat="1" ht="15.75">
      <c r="A21" s="55" t="s">
        <v>23</v>
      </c>
      <c r="B21" s="2"/>
      <c r="C21" s="2"/>
      <c r="D21" s="41"/>
      <c r="E21" s="5"/>
      <c r="F21" s="29"/>
      <c r="G21" s="29"/>
      <c r="H21" s="29"/>
      <c r="I21" s="32">
        <f>H21/8609</f>
        <v>0</v>
      </c>
    </row>
    <row r="22" spans="1:9" s="1" customFormat="1" ht="15.75" hidden="1">
      <c r="A22" s="55" t="s">
        <v>24</v>
      </c>
      <c r="B22" s="2"/>
      <c r="C22" s="2"/>
      <c r="D22" s="5"/>
      <c r="E22" s="5"/>
      <c r="F22" s="29"/>
      <c r="G22" s="29"/>
      <c r="H22" s="29"/>
      <c r="I22" s="29"/>
    </row>
    <row r="23" spans="1:9" s="1" customFormat="1" ht="15.75">
      <c r="A23" s="55" t="s">
        <v>16</v>
      </c>
      <c r="B23" s="2"/>
      <c r="C23" s="2"/>
      <c r="D23" s="5"/>
      <c r="E23" s="5"/>
      <c r="F23" s="29"/>
      <c r="G23" s="29"/>
      <c r="H23" s="29"/>
      <c r="I23" s="29"/>
    </row>
    <row r="24" spans="1:9" s="1" customFormat="1" ht="23.25" customHeight="1">
      <c r="A24" s="55">
        <v>4</v>
      </c>
      <c r="B24" s="98" t="s">
        <v>34</v>
      </c>
      <c r="C24" s="103"/>
      <c r="D24" s="103"/>
      <c r="E24" s="104"/>
      <c r="F24" s="63"/>
      <c r="G24" s="29"/>
      <c r="H24" s="35">
        <f>SUM(H25:H28)</f>
        <v>653</v>
      </c>
      <c r="I24" s="33">
        <f>H24/8609</f>
        <v>0.07585085375769543</v>
      </c>
    </row>
    <row r="25" spans="1:9" s="1" customFormat="1" ht="126">
      <c r="A25" s="55" t="s">
        <v>25</v>
      </c>
      <c r="B25" s="2" t="s">
        <v>128</v>
      </c>
      <c r="C25" s="2" t="s">
        <v>129</v>
      </c>
      <c r="D25" s="42" t="s">
        <v>216</v>
      </c>
      <c r="E25" s="55" t="s">
        <v>88</v>
      </c>
      <c r="F25" s="29"/>
      <c r="G25" s="29"/>
      <c r="H25" s="29">
        <v>183</v>
      </c>
      <c r="I25" s="32">
        <f>H25/8609</f>
        <v>0.021256824253688</v>
      </c>
    </row>
    <row r="26" spans="1:9" s="1" customFormat="1" ht="31.5">
      <c r="A26" s="55" t="s">
        <v>130</v>
      </c>
      <c r="B26" s="2" t="s">
        <v>131</v>
      </c>
      <c r="C26" s="2" t="s">
        <v>132</v>
      </c>
      <c r="D26" s="40" t="s">
        <v>217</v>
      </c>
      <c r="E26" s="55" t="s">
        <v>81</v>
      </c>
      <c r="F26" s="29"/>
      <c r="G26" s="29"/>
      <c r="H26" s="29">
        <v>171</v>
      </c>
      <c r="I26" s="32">
        <f>H26/8609</f>
        <v>0.019862934138692067</v>
      </c>
    </row>
    <row r="27" spans="1:9" s="1" customFormat="1" ht="164.25" customHeight="1">
      <c r="A27" s="55" t="s">
        <v>133</v>
      </c>
      <c r="B27" s="2" t="s">
        <v>225</v>
      </c>
      <c r="C27" s="72" t="s">
        <v>235</v>
      </c>
      <c r="D27" s="40" t="s">
        <v>218</v>
      </c>
      <c r="E27" s="55" t="s">
        <v>81</v>
      </c>
      <c r="F27" s="29"/>
      <c r="G27" s="29"/>
      <c r="H27" s="29">
        <v>299</v>
      </c>
      <c r="I27" s="32">
        <f>H27/8609</f>
        <v>0.034731095365315365</v>
      </c>
    </row>
    <row r="28" spans="1:9" s="1" customFormat="1" ht="15.75">
      <c r="A28" s="55" t="s">
        <v>18</v>
      </c>
      <c r="B28" s="2"/>
      <c r="C28" s="2"/>
      <c r="D28" s="5"/>
      <c r="E28" s="5"/>
      <c r="F28" s="29"/>
      <c r="G28" s="29"/>
      <c r="H28" s="29"/>
      <c r="I28" s="32"/>
    </row>
    <row r="29" spans="1:9" s="1" customFormat="1" ht="15.75">
      <c r="A29" s="55">
        <v>5</v>
      </c>
      <c r="B29" s="98" t="s">
        <v>36</v>
      </c>
      <c r="C29" s="103"/>
      <c r="D29" s="103"/>
      <c r="E29" s="104"/>
      <c r="F29" s="63"/>
      <c r="G29" s="29"/>
      <c r="H29" s="35">
        <f>SUM(H30)</f>
        <v>186</v>
      </c>
      <c r="I29" s="33">
        <f>H29/8609</f>
        <v>0.021605296782436986</v>
      </c>
    </row>
    <row r="30" spans="1:9" s="1" customFormat="1" ht="78.75">
      <c r="A30" s="55" t="s">
        <v>27</v>
      </c>
      <c r="B30" s="2" t="s">
        <v>226</v>
      </c>
      <c r="C30" s="72" t="s">
        <v>236</v>
      </c>
      <c r="D30" s="40" t="s">
        <v>219</v>
      </c>
      <c r="E30" s="55" t="s">
        <v>88</v>
      </c>
      <c r="F30" s="29"/>
      <c r="G30" s="29"/>
      <c r="H30" s="29">
        <v>186</v>
      </c>
      <c r="I30" s="32">
        <f>H30/8609</f>
        <v>0.021605296782436986</v>
      </c>
    </row>
    <row r="31" spans="1:9" s="1" customFormat="1" ht="15.75">
      <c r="A31" s="55" t="s">
        <v>28</v>
      </c>
      <c r="B31" s="2"/>
      <c r="C31" s="2"/>
      <c r="D31" s="5"/>
      <c r="E31" s="5"/>
      <c r="F31" s="29"/>
      <c r="G31" s="29"/>
      <c r="H31" s="29"/>
      <c r="I31" s="29"/>
    </row>
    <row r="32" spans="1:9" s="1" customFormat="1" ht="15.75">
      <c r="A32" s="55"/>
      <c r="B32" s="2"/>
      <c r="C32" s="2"/>
      <c r="D32" s="5"/>
      <c r="E32" s="5"/>
      <c r="F32" s="29"/>
      <c r="G32" s="29"/>
      <c r="H32" s="29"/>
      <c r="I32" s="29"/>
    </row>
    <row r="33" spans="1:9" s="1" customFormat="1" ht="15.75">
      <c r="A33" s="55" t="s">
        <v>16</v>
      </c>
      <c r="B33" s="2"/>
      <c r="C33" s="2"/>
      <c r="D33" s="5"/>
      <c r="E33" s="5"/>
      <c r="F33" s="29"/>
      <c r="G33" s="29"/>
      <c r="H33" s="29"/>
      <c r="I33" s="29"/>
    </row>
    <row r="34" spans="1:9" s="1" customFormat="1" ht="36.75" customHeight="1">
      <c r="A34" s="55">
        <v>6</v>
      </c>
      <c r="B34" s="98" t="s">
        <v>37</v>
      </c>
      <c r="C34" s="103"/>
      <c r="D34" s="103"/>
      <c r="E34" s="104"/>
      <c r="F34" s="63"/>
      <c r="G34" s="29"/>
      <c r="H34" s="35">
        <v>0</v>
      </c>
      <c r="I34" s="33">
        <v>0</v>
      </c>
    </row>
    <row r="35" spans="1:9" s="1" customFormat="1" ht="15.75">
      <c r="A35" s="55" t="s">
        <v>29</v>
      </c>
      <c r="B35" s="2"/>
      <c r="C35" s="2"/>
      <c r="D35" s="5"/>
      <c r="E35" s="5"/>
      <c r="F35" s="29"/>
      <c r="G35" s="29"/>
      <c r="H35" s="29"/>
      <c r="I35" s="29"/>
    </row>
    <row r="36" spans="1:9" s="1" customFormat="1" ht="15.75">
      <c r="A36" s="55" t="s">
        <v>30</v>
      </c>
      <c r="B36" s="2"/>
      <c r="C36" s="2"/>
      <c r="D36" s="5"/>
      <c r="E36" s="5"/>
      <c r="F36" s="29"/>
      <c r="G36" s="29"/>
      <c r="H36" s="29"/>
      <c r="I36" s="29"/>
    </row>
    <row r="37" spans="1:9" s="1" customFormat="1" ht="15.75">
      <c r="A37" s="55" t="s">
        <v>16</v>
      </c>
      <c r="B37" s="2"/>
      <c r="C37" s="2"/>
      <c r="D37" s="5"/>
      <c r="E37" s="5"/>
      <c r="F37" s="29"/>
      <c r="G37" s="29"/>
      <c r="H37" s="29"/>
      <c r="I37" s="29"/>
    </row>
    <row r="38" spans="1:9" s="1" customFormat="1" ht="40.5" customHeight="1">
      <c r="A38" s="55">
        <v>7</v>
      </c>
      <c r="B38" s="98" t="s">
        <v>59</v>
      </c>
      <c r="C38" s="103"/>
      <c r="D38" s="103"/>
      <c r="E38" s="104"/>
      <c r="F38" s="63"/>
      <c r="G38" s="29"/>
      <c r="H38" s="35">
        <v>0</v>
      </c>
      <c r="I38" s="33">
        <v>0</v>
      </c>
    </row>
    <row r="39" spans="1:9" s="1" customFormat="1" ht="15.75">
      <c r="A39" s="55" t="s">
        <v>42</v>
      </c>
      <c r="B39" s="2"/>
      <c r="C39" s="2"/>
      <c r="D39" s="5"/>
      <c r="E39" s="5"/>
      <c r="F39" s="29"/>
      <c r="G39" s="29"/>
      <c r="H39" s="4"/>
      <c r="I39" s="33"/>
    </row>
    <row r="40" spans="1:9" s="1" customFormat="1" ht="15.75">
      <c r="A40" s="55" t="s">
        <v>43</v>
      </c>
      <c r="B40" s="2"/>
      <c r="C40" s="2"/>
      <c r="D40" s="5"/>
      <c r="E40" s="5"/>
      <c r="F40" s="29"/>
      <c r="G40" s="29"/>
      <c r="H40" s="4"/>
      <c r="I40" s="33"/>
    </row>
    <row r="41" spans="1:9" s="1" customFormat="1" ht="15.75">
      <c r="A41" s="55" t="s">
        <v>16</v>
      </c>
      <c r="B41" s="2"/>
      <c r="C41" s="2"/>
      <c r="D41" s="5"/>
      <c r="E41" s="5"/>
      <c r="F41" s="29"/>
      <c r="G41" s="29"/>
      <c r="H41" s="4"/>
      <c r="I41" s="33"/>
    </row>
    <row r="42" spans="1:9" s="1" customFormat="1" ht="15.75">
      <c r="A42" s="55">
        <v>8</v>
      </c>
      <c r="B42" s="98" t="s">
        <v>38</v>
      </c>
      <c r="C42" s="103"/>
      <c r="D42" s="103"/>
      <c r="E42" s="104"/>
      <c r="F42" s="63"/>
      <c r="G42" s="29"/>
      <c r="H42" s="35"/>
      <c r="I42" s="33"/>
    </row>
    <row r="43" spans="1:9" s="1" customFormat="1" ht="15.75">
      <c r="A43" s="55" t="s">
        <v>44</v>
      </c>
      <c r="B43" s="2"/>
      <c r="C43" s="2"/>
      <c r="D43" s="5"/>
      <c r="E43" s="5"/>
      <c r="F43" s="29"/>
      <c r="G43" s="29"/>
      <c r="H43" s="4"/>
      <c r="I43" s="33"/>
    </row>
    <row r="44" spans="1:9" s="1" customFormat="1" ht="15.75">
      <c r="A44" s="55" t="s">
        <v>45</v>
      </c>
      <c r="B44" s="2"/>
      <c r="C44" s="2"/>
      <c r="D44" s="5"/>
      <c r="E44" s="5"/>
      <c r="F44" s="29"/>
      <c r="G44" s="29"/>
      <c r="H44" s="4"/>
      <c r="I44" s="33"/>
    </row>
    <row r="45" spans="1:9" s="1" customFormat="1" ht="15.75">
      <c r="A45" s="55" t="s">
        <v>16</v>
      </c>
      <c r="B45" s="2"/>
      <c r="C45" s="2"/>
      <c r="D45" s="5"/>
      <c r="E45" s="5"/>
      <c r="F45" s="29"/>
      <c r="G45" s="29"/>
      <c r="H45" s="4"/>
      <c r="I45" s="33"/>
    </row>
    <row r="46" spans="1:9" s="1" customFormat="1" ht="47.25" customHeight="1">
      <c r="A46" s="55">
        <v>9</v>
      </c>
      <c r="B46" s="98" t="s">
        <v>39</v>
      </c>
      <c r="C46" s="103"/>
      <c r="D46" s="103"/>
      <c r="E46" s="104"/>
      <c r="F46" s="63"/>
      <c r="G46" s="29"/>
      <c r="H46" s="35">
        <v>0</v>
      </c>
      <c r="I46" s="33">
        <v>0</v>
      </c>
    </row>
    <row r="47" spans="1:9" s="1" customFormat="1" ht="15.75">
      <c r="A47" s="55" t="s">
        <v>46</v>
      </c>
      <c r="B47" s="2"/>
      <c r="C47" s="2"/>
      <c r="D47" s="5"/>
      <c r="E47" s="5"/>
      <c r="F47" s="29"/>
      <c r="G47" s="29"/>
      <c r="H47" s="4"/>
      <c r="I47" s="33"/>
    </row>
    <row r="48" spans="1:9" s="1" customFormat="1" ht="15.75">
      <c r="A48" s="55" t="s">
        <v>47</v>
      </c>
      <c r="B48" s="2"/>
      <c r="C48" s="2"/>
      <c r="D48" s="5"/>
      <c r="E48" s="5"/>
      <c r="F48" s="29"/>
      <c r="G48" s="29"/>
      <c r="H48" s="4"/>
      <c r="I48" s="33"/>
    </row>
    <row r="49" spans="1:9" s="1" customFormat="1" ht="15.75">
      <c r="A49" s="55" t="s">
        <v>16</v>
      </c>
      <c r="B49" s="2"/>
      <c r="C49" s="2"/>
      <c r="D49" s="5"/>
      <c r="E49" s="5"/>
      <c r="F49" s="29"/>
      <c r="G49" s="29"/>
      <c r="H49" s="4"/>
      <c r="I49" s="33"/>
    </row>
    <row r="50" spans="1:9" s="1" customFormat="1" ht="48" customHeight="1">
      <c r="A50" s="55">
        <v>10</v>
      </c>
      <c r="B50" s="98" t="s">
        <v>40</v>
      </c>
      <c r="C50" s="103"/>
      <c r="D50" s="103"/>
      <c r="E50" s="104"/>
      <c r="F50" s="63"/>
      <c r="G50" s="29"/>
      <c r="H50" s="35">
        <v>0</v>
      </c>
      <c r="I50" s="33">
        <v>0</v>
      </c>
    </row>
    <row r="51" spans="1:9" s="1" customFormat="1" ht="15.75">
      <c r="A51" s="55" t="s">
        <v>6</v>
      </c>
      <c r="B51" s="2"/>
      <c r="C51" s="2"/>
      <c r="D51" s="5"/>
      <c r="E51" s="5"/>
      <c r="F51" s="29"/>
      <c r="G51" s="29"/>
      <c r="H51" s="4"/>
      <c r="I51" s="33"/>
    </row>
    <row r="52" spans="1:9" s="1" customFormat="1" ht="15.75">
      <c r="A52" s="55" t="s">
        <v>7</v>
      </c>
      <c r="B52" s="2"/>
      <c r="C52" s="2"/>
      <c r="D52" s="5"/>
      <c r="E52" s="5"/>
      <c r="F52" s="29"/>
      <c r="G52" s="29"/>
      <c r="H52" s="4"/>
      <c r="I52" s="33"/>
    </row>
    <row r="53" spans="1:9" s="1" customFormat="1" ht="15.75">
      <c r="A53" s="55" t="s">
        <v>16</v>
      </c>
      <c r="B53" s="2"/>
      <c r="C53" s="2"/>
      <c r="D53" s="5"/>
      <c r="E53" s="5"/>
      <c r="F53" s="29"/>
      <c r="G53" s="29"/>
      <c r="H53" s="4"/>
      <c r="I53" s="33"/>
    </row>
    <row r="54" spans="1:9" s="1" customFormat="1" ht="38.25" customHeight="1">
      <c r="A54" s="55">
        <v>11</v>
      </c>
      <c r="B54" s="98" t="s">
        <v>239</v>
      </c>
      <c r="C54" s="103"/>
      <c r="D54" s="103"/>
      <c r="E54" s="104"/>
      <c r="F54" s="63"/>
      <c r="G54" s="29"/>
      <c r="H54" s="35">
        <v>0</v>
      </c>
      <c r="I54" s="33">
        <v>0</v>
      </c>
    </row>
    <row r="55" spans="1:9" s="1" customFormat="1" ht="15.75">
      <c r="A55" s="55" t="s">
        <v>8</v>
      </c>
      <c r="B55" s="2"/>
      <c r="C55" s="2"/>
      <c r="D55" s="5"/>
      <c r="E55" s="5"/>
      <c r="F55" s="29"/>
      <c r="G55" s="29"/>
      <c r="H55" s="4"/>
      <c r="I55" s="33"/>
    </row>
    <row r="56" spans="1:9" s="1" customFormat="1" ht="15.75">
      <c r="A56" s="55" t="s">
        <v>9</v>
      </c>
      <c r="B56" s="2"/>
      <c r="C56" s="2"/>
      <c r="D56" s="5"/>
      <c r="E56" s="5"/>
      <c r="F56" s="29"/>
      <c r="G56" s="29"/>
      <c r="H56" s="4"/>
      <c r="I56" s="33"/>
    </row>
    <row r="57" spans="1:9" s="1" customFormat="1" ht="15.75">
      <c r="A57" s="55" t="s">
        <v>16</v>
      </c>
      <c r="B57" s="2"/>
      <c r="C57" s="2"/>
      <c r="D57" s="5"/>
      <c r="E57" s="5"/>
      <c r="F57" s="29"/>
      <c r="G57" s="29"/>
      <c r="H57" s="4"/>
      <c r="I57" s="33"/>
    </row>
    <row r="58" spans="1:9" s="1" customFormat="1" ht="35.25" customHeight="1">
      <c r="A58" s="55">
        <v>12</v>
      </c>
      <c r="B58" s="98" t="s">
        <v>240</v>
      </c>
      <c r="C58" s="103"/>
      <c r="D58" s="103"/>
      <c r="E58" s="104"/>
      <c r="F58" s="63"/>
      <c r="G58" s="29"/>
      <c r="H58" s="35">
        <v>0</v>
      </c>
      <c r="I58" s="33">
        <v>0</v>
      </c>
    </row>
    <row r="59" spans="1:9" s="1" customFormat="1" ht="15.75">
      <c r="A59" s="55" t="s">
        <v>10</v>
      </c>
      <c r="B59" s="2"/>
      <c r="C59" s="2"/>
      <c r="D59" s="5"/>
      <c r="E59" s="5"/>
      <c r="F59" s="29"/>
      <c r="G59" s="29"/>
      <c r="H59" s="29"/>
      <c r="I59" s="29"/>
    </row>
    <row r="60" spans="1:9" s="1" customFormat="1" ht="15.75">
      <c r="A60" s="55" t="s">
        <v>11</v>
      </c>
      <c r="B60" s="2"/>
      <c r="C60" s="2"/>
      <c r="D60" s="5"/>
      <c r="E60" s="5"/>
      <c r="F60" s="29"/>
      <c r="G60" s="29"/>
      <c r="H60" s="29"/>
      <c r="I60" s="29"/>
    </row>
    <row r="61" spans="1:9" s="1" customFormat="1" ht="15.75">
      <c r="A61" s="55" t="s">
        <v>16</v>
      </c>
      <c r="B61" s="2"/>
      <c r="C61" s="2"/>
      <c r="D61" s="5"/>
      <c r="E61" s="5"/>
      <c r="F61" s="29"/>
      <c r="G61" s="29"/>
      <c r="H61" s="29"/>
      <c r="I61" s="29"/>
    </row>
    <row r="62" spans="1:9" s="52" customFormat="1" ht="15.75">
      <c r="A62" s="56"/>
      <c r="B62" s="105" t="s">
        <v>13</v>
      </c>
      <c r="C62" s="106"/>
      <c r="D62" s="106"/>
      <c r="E62" s="107"/>
      <c r="F62" s="64">
        <f>SUM(F11:F61)</f>
        <v>2293</v>
      </c>
      <c r="G62" s="39">
        <f>SUM(G12:G61)</f>
        <v>0.6620413197656492</v>
      </c>
      <c r="H62" s="36">
        <f>H10+H20+H24+H29</f>
        <v>1229</v>
      </c>
      <c r="I62" s="34">
        <f>H62/8609</f>
        <v>0.1427575792775003</v>
      </c>
    </row>
    <row r="63" spans="1:9" s="52" customFormat="1" ht="15.75">
      <c r="A63" s="73"/>
      <c r="B63" s="74"/>
      <c r="C63" s="75"/>
      <c r="D63" s="75"/>
      <c r="E63" s="75"/>
      <c r="F63" s="75"/>
      <c r="G63" s="76"/>
      <c r="H63" s="74"/>
      <c r="I63" s="77"/>
    </row>
    <row r="64" spans="1:6" s="18" customFormat="1" ht="36" customHeight="1">
      <c r="A64" s="59"/>
      <c r="B64" s="91" t="s">
        <v>238</v>
      </c>
      <c r="C64" s="91"/>
      <c r="D64" s="91"/>
      <c r="E64" s="91"/>
      <c r="F64" s="91"/>
    </row>
    <row r="65" spans="1:7" s="18" customFormat="1" ht="22.5" customHeight="1">
      <c r="A65" s="59"/>
      <c r="B65" s="102" t="s">
        <v>241</v>
      </c>
      <c r="C65" s="102"/>
      <c r="D65" s="102"/>
      <c r="E65" s="102"/>
      <c r="F65" s="102"/>
      <c r="G65" s="102"/>
    </row>
    <row r="66" spans="1:5" s="18" customFormat="1" ht="15.75">
      <c r="A66" s="19"/>
      <c r="D66" s="23"/>
      <c r="E66" s="23"/>
    </row>
    <row r="67" spans="1:5" s="18" customFormat="1" ht="15.75">
      <c r="A67" s="19"/>
      <c r="D67" s="23"/>
      <c r="E67" s="23"/>
    </row>
    <row r="68" spans="1:5" s="18" customFormat="1" ht="15.75">
      <c r="A68" s="19"/>
      <c r="D68" s="23"/>
      <c r="E68" s="23"/>
    </row>
    <row r="69" spans="1:5" s="18" customFormat="1" ht="15.75">
      <c r="A69" s="19"/>
      <c r="D69" s="23"/>
      <c r="E69" s="23"/>
    </row>
    <row r="70" spans="1:5" s="18" customFormat="1" ht="15.75">
      <c r="A70" s="19"/>
      <c r="D70" s="23"/>
      <c r="E70" s="23"/>
    </row>
    <row r="71" spans="1:5" s="18" customFormat="1" ht="15.75">
      <c r="A71" s="19"/>
      <c r="D71" s="23"/>
      <c r="E71" s="23"/>
    </row>
    <row r="72" spans="1:5" s="18" customFormat="1" ht="15.75">
      <c r="A72" s="19"/>
      <c r="D72" s="23"/>
      <c r="E72" s="23"/>
    </row>
    <row r="73" spans="1:5" s="18" customFormat="1" ht="15.75">
      <c r="A73" s="19"/>
      <c r="D73" s="23"/>
      <c r="E73" s="23"/>
    </row>
  </sheetData>
  <sheetProtection/>
  <mergeCells count="28">
    <mergeCell ref="H7:I7"/>
    <mergeCell ref="A7:A8"/>
    <mergeCell ref="B7:B8"/>
    <mergeCell ref="C7:C8"/>
    <mergeCell ref="D7:D8"/>
    <mergeCell ref="A6:D6"/>
    <mergeCell ref="E7:E8"/>
    <mergeCell ref="F6:G6"/>
    <mergeCell ref="H6:I6"/>
    <mergeCell ref="B62:E62"/>
    <mergeCell ref="A3:E3"/>
    <mergeCell ref="A4:E4"/>
    <mergeCell ref="A5:E5"/>
    <mergeCell ref="F7:G7"/>
    <mergeCell ref="B29:E29"/>
    <mergeCell ref="B34:E34"/>
    <mergeCell ref="B20:E20"/>
    <mergeCell ref="B24:E24"/>
    <mergeCell ref="B65:G65"/>
    <mergeCell ref="B10:E10"/>
    <mergeCell ref="B16:E16"/>
    <mergeCell ref="B38:E38"/>
    <mergeCell ref="B42:E42"/>
    <mergeCell ref="B54:E54"/>
    <mergeCell ref="B58:E58"/>
    <mergeCell ref="B46:E46"/>
    <mergeCell ref="B50:E50"/>
    <mergeCell ref="B64:F64"/>
  </mergeCells>
  <printOptions/>
  <pageMargins left="0.6299212598425197" right="0.1968503937007874" top="0.2755905511811024" bottom="0.4330708661417323" header="0.15748031496062992" footer="0.15748031496062992"/>
  <pageSetup fitToHeight="2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.00390625" style="10" customWidth="1"/>
    <col min="2" max="2" width="75.57421875" style="8" customWidth="1"/>
    <col min="3" max="3" width="21.7109375" style="8" customWidth="1"/>
    <col min="4" max="4" width="12.8515625" style="8" customWidth="1"/>
    <col min="5" max="5" width="19.421875" style="8" hidden="1" customWidth="1"/>
    <col min="6" max="6" width="19.140625" style="8" hidden="1" customWidth="1"/>
    <col min="7" max="7" width="16.8515625" style="8" customWidth="1"/>
    <col min="8" max="8" width="18.7109375" style="8" customWidth="1"/>
    <col min="9" max="16384" width="9.140625" style="8" customWidth="1"/>
  </cols>
  <sheetData>
    <row r="1" spans="6:8" ht="15.75">
      <c r="F1" s="26"/>
      <c r="H1" s="17" t="s">
        <v>221</v>
      </c>
    </row>
    <row r="3" spans="1:7" s="27" customFormat="1" ht="15.75">
      <c r="A3" s="13"/>
      <c r="B3" s="78" t="s">
        <v>64</v>
      </c>
      <c r="C3" s="78"/>
      <c r="D3" s="78"/>
      <c r="E3" s="78"/>
      <c r="F3" s="114"/>
      <c r="G3" s="114"/>
    </row>
    <row r="4" spans="2:7" ht="15.75">
      <c r="B4" s="86" t="s">
        <v>234</v>
      </c>
      <c r="C4" s="86"/>
      <c r="D4" s="86"/>
      <c r="E4" s="86"/>
      <c r="F4" s="86"/>
      <c r="G4" s="86"/>
    </row>
    <row r="5" spans="2:7" ht="15.75">
      <c r="B5" s="88" t="s">
        <v>231</v>
      </c>
      <c r="C5" s="88"/>
      <c r="D5" s="88"/>
      <c r="E5" s="88"/>
      <c r="F5" s="88"/>
      <c r="G5" s="88"/>
    </row>
    <row r="6" spans="2:6" ht="15.75">
      <c r="B6" s="6"/>
      <c r="C6" s="6"/>
      <c r="D6" s="6"/>
      <c r="E6" s="6"/>
      <c r="F6" s="6"/>
    </row>
    <row r="7" spans="2:6" ht="15.75">
      <c r="B7" s="6"/>
      <c r="C7" s="6"/>
      <c r="D7" s="6"/>
      <c r="E7" s="6"/>
      <c r="F7" s="6"/>
    </row>
    <row r="8" spans="1:8" s="27" customFormat="1" ht="27.75" customHeight="1">
      <c r="A8" s="79" t="s">
        <v>0</v>
      </c>
      <c r="B8" s="79" t="s">
        <v>73</v>
      </c>
      <c r="C8" s="79" t="s">
        <v>65</v>
      </c>
      <c r="D8" s="79" t="s">
        <v>41</v>
      </c>
      <c r="E8" s="83" t="s">
        <v>79</v>
      </c>
      <c r="F8" s="84"/>
      <c r="G8" s="83" t="s">
        <v>160</v>
      </c>
      <c r="H8" s="84"/>
    </row>
    <row r="9" spans="1:8" s="1" customFormat="1" ht="96.75" customHeight="1">
      <c r="A9" s="92"/>
      <c r="B9" s="92"/>
      <c r="C9" s="113"/>
      <c r="D9" s="113"/>
      <c r="E9" s="30" t="s">
        <v>51</v>
      </c>
      <c r="F9" s="30" t="s">
        <v>69</v>
      </c>
      <c r="G9" s="30" t="s">
        <v>51</v>
      </c>
      <c r="H9" s="30" t="s">
        <v>69</v>
      </c>
    </row>
    <row r="10" spans="1:8" s="54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5</v>
      </c>
      <c r="H10" s="9">
        <v>6</v>
      </c>
    </row>
    <row r="11" spans="1:8" s="1" customFormat="1" ht="15.75">
      <c r="A11" s="55">
        <v>1</v>
      </c>
      <c r="B11" s="98" t="s">
        <v>66</v>
      </c>
      <c r="C11" s="103"/>
      <c r="D11" s="104"/>
      <c r="E11" s="29"/>
      <c r="F11" s="29"/>
      <c r="G11" s="4">
        <v>0</v>
      </c>
      <c r="H11" s="33">
        <v>0</v>
      </c>
    </row>
    <row r="12" spans="1:8" s="1" customFormat="1" ht="15.75">
      <c r="A12" s="67" t="s">
        <v>19</v>
      </c>
      <c r="B12" s="2"/>
      <c r="C12" s="2"/>
      <c r="D12" s="5"/>
      <c r="E12" s="29"/>
      <c r="F12" s="29"/>
      <c r="G12" s="4"/>
      <c r="H12" s="33"/>
    </row>
    <row r="13" spans="1:8" s="1" customFormat="1" ht="15.75">
      <c r="A13" s="55" t="s">
        <v>20</v>
      </c>
      <c r="B13" s="2"/>
      <c r="C13" s="2"/>
      <c r="D13" s="5"/>
      <c r="E13" s="29"/>
      <c r="F13" s="29"/>
      <c r="G13" s="4"/>
      <c r="H13" s="33"/>
    </row>
    <row r="14" spans="1:8" s="1" customFormat="1" ht="15.75">
      <c r="A14" s="55" t="s">
        <v>15</v>
      </c>
      <c r="B14" s="2"/>
      <c r="C14" s="2"/>
      <c r="D14" s="5"/>
      <c r="E14" s="29"/>
      <c r="F14" s="29"/>
      <c r="G14" s="4"/>
      <c r="H14" s="33"/>
    </row>
    <row r="15" spans="1:8" s="1" customFormat="1" ht="36" customHeight="1">
      <c r="A15" s="55">
        <v>2</v>
      </c>
      <c r="B15" s="98" t="s">
        <v>48</v>
      </c>
      <c r="C15" s="103"/>
      <c r="D15" s="104"/>
      <c r="E15" s="29"/>
      <c r="F15" s="29"/>
      <c r="G15" s="4">
        <v>0</v>
      </c>
      <c r="H15" s="33">
        <v>0</v>
      </c>
    </row>
    <row r="16" spans="1:8" s="1" customFormat="1" ht="21.75" customHeight="1">
      <c r="A16" s="55" t="s">
        <v>21</v>
      </c>
      <c r="B16" s="2"/>
      <c r="C16" s="2"/>
      <c r="D16" s="2"/>
      <c r="E16" s="29"/>
      <c r="F16" s="29"/>
      <c r="G16" s="4"/>
      <c r="H16" s="33"/>
    </row>
    <row r="17" spans="1:8" s="1" customFormat="1" ht="15.75">
      <c r="A17" s="55" t="s">
        <v>22</v>
      </c>
      <c r="B17" s="2"/>
      <c r="C17" s="2"/>
      <c r="D17" s="2"/>
      <c r="E17" s="29"/>
      <c r="F17" s="29"/>
      <c r="G17" s="4"/>
      <c r="H17" s="33"/>
    </row>
    <row r="18" spans="1:8" s="1" customFormat="1" ht="15.75">
      <c r="A18" s="55" t="s">
        <v>15</v>
      </c>
      <c r="B18" s="2"/>
      <c r="C18" s="2"/>
      <c r="D18" s="2"/>
      <c r="E18" s="29"/>
      <c r="F18" s="29"/>
      <c r="G18" s="4"/>
      <c r="H18" s="33"/>
    </row>
    <row r="19" spans="1:8" s="1" customFormat="1" ht="15.75">
      <c r="A19" s="55"/>
      <c r="B19" s="95" t="s">
        <v>13</v>
      </c>
      <c r="C19" s="103"/>
      <c r="D19" s="104"/>
      <c r="E19" s="29"/>
      <c r="F19" s="29"/>
      <c r="G19" s="4">
        <v>0</v>
      </c>
      <c r="H19" s="33">
        <v>0</v>
      </c>
    </row>
    <row r="20" s="1" customFormat="1" ht="15.75">
      <c r="A20" s="19"/>
    </row>
    <row r="21" s="1" customFormat="1" ht="15.75">
      <c r="A21" s="19"/>
    </row>
    <row r="22" s="1" customFormat="1" ht="15.75">
      <c r="A22" s="19"/>
    </row>
    <row r="23" s="1" customFormat="1" ht="15.75">
      <c r="A23" s="19"/>
    </row>
    <row r="24" s="1" customFormat="1" ht="15.75">
      <c r="A24" s="19"/>
    </row>
    <row r="25" s="1" customFormat="1" ht="15.75">
      <c r="A25" s="19"/>
    </row>
    <row r="26" s="1" customFormat="1" ht="15.75">
      <c r="A26" s="19"/>
    </row>
    <row r="27" s="1" customFormat="1" ht="15.75">
      <c r="A27" s="19"/>
    </row>
    <row r="28" s="1" customFormat="1" ht="15.75">
      <c r="A28" s="19"/>
    </row>
    <row r="29" s="1" customFormat="1" ht="15.75">
      <c r="A29" s="19"/>
    </row>
  </sheetData>
  <sheetProtection/>
  <mergeCells count="12">
    <mergeCell ref="B3:G3"/>
    <mergeCell ref="E8:F8"/>
    <mergeCell ref="G8:H8"/>
    <mergeCell ref="B11:D11"/>
    <mergeCell ref="B5:G5"/>
    <mergeCell ref="B4:G4"/>
    <mergeCell ref="B15:D15"/>
    <mergeCell ref="B19:D19"/>
    <mergeCell ref="A8:A9"/>
    <mergeCell ref="B8:B9"/>
    <mergeCell ref="C8:C9"/>
    <mergeCell ref="D8:D9"/>
  </mergeCells>
  <printOptions/>
  <pageMargins left="0.1968503937007874" right="0.35433070866141736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DZI</cp:lastModifiedBy>
  <cp:lastPrinted>2008-03-31T13:13:45Z</cp:lastPrinted>
  <dcterms:created xsi:type="dcterms:W3CDTF">2006-02-15T08:00:37Z</dcterms:created>
  <dcterms:modified xsi:type="dcterms:W3CDTF">2008-04-01T08:52:43Z</dcterms:modified>
  <cp:category/>
  <cp:version/>
  <cp:contentType/>
  <cp:contentStatus/>
</cp:coreProperties>
</file>