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235" windowHeight="7680" tabRatio="601" activeTab="2"/>
  </bookViews>
  <sheets>
    <sheet name="активи" sheetId="1" r:id="rId1"/>
    <sheet name="дялови" sheetId="2" r:id="rId2"/>
    <sheet name="дългови" sheetId="3" r:id="rId3"/>
    <sheet name="имоти" sheetId="4" r:id="rId4"/>
  </sheets>
  <definedNames>
    <definedName name="_xlnm.Print_Area" localSheetId="0">'активи'!$A$1:$E$21</definedName>
    <definedName name="_xlnm.Print_Titles" localSheetId="0">'активи'!$8:$10</definedName>
    <definedName name="_xlnm.Print_Titles" localSheetId="2">'дългови'!$8:$9</definedName>
    <definedName name="_xlnm.Print_Titles" localSheetId="1">'дялови'!$9:$10</definedName>
  </definedNames>
  <calcPr fullCalcOnLoad="1"/>
</workbook>
</file>

<file path=xl/sharedStrings.xml><?xml version="1.0" encoding="utf-8"?>
<sst xmlns="http://schemas.openxmlformats.org/spreadsheetml/2006/main" count="490" uniqueCount="304">
  <si>
    <t>№ по ред</t>
  </si>
  <si>
    <t>1.</t>
  </si>
  <si>
    <t>3.</t>
  </si>
  <si>
    <t>4.</t>
  </si>
  <si>
    <t>5.</t>
  </si>
  <si>
    <t>6.</t>
  </si>
  <si>
    <t>10.1.</t>
  </si>
  <si>
    <t>10.2.</t>
  </si>
  <si>
    <t>11.1.</t>
  </si>
  <si>
    <t>11.2.</t>
  </si>
  <si>
    <t>12.1.</t>
  </si>
  <si>
    <t>12.2.</t>
  </si>
  <si>
    <t>2.</t>
  </si>
  <si>
    <t>ОБЩО</t>
  </si>
  <si>
    <t>ISIN код</t>
  </si>
  <si>
    <t>.......</t>
  </si>
  <si>
    <t>.........</t>
  </si>
  <si>
    <t>......</t>
  </si>
  <si>
    <t>1.1.</t>
  </si>
  <si>
    <t>1.2.</t>
  </si>
  <si>
    <t>2.1.</t>
  </si>
  <si>
    <t>2.2.</t>
  </si>
  <si>
    <t>3.1.</t>
  </si>
  <si>
    <t>3.2.</t>
  </si>
  <si>
    <t>4.1.</t>
  </si>
  <si>
    <t>4.2.</t>
  </si>
  <si>
    <t>5.1.</t>
  </si>
  <si>
    <t>5.2.</t>
  </si>
  <si>
    <t>6.1.</t>
  </si>
  <si>
    <t>6.2.</t>
  </si>
  <si>
    <r>
      <t xml:space="preserve">Акции и/или дялове, издадени от колективни инвестиционни схеми по реда на Закона за публичното предлагане на ценни книжа - </t>
    </r>
    <r>
      <rPr>
        <b/>
        <sz val="12"/>
        <rFont val="Times New Roman"/>
        <family val="1"/>
      </rPr>
      <t>общо, в т.ч.:</t>
    </r>
  </si>
  <si>
    <r>
      <t xml:space="preserve">Акции, включени в индекси на регулирани пазари на ценни книжа в държави – членки на Европейския съюз, или други държави – страни по Споразумението за Европейско икономическо пространство - </t>
    </r>
    <r>
      <rPr>
        <b/>
        <sz val="12"/>
        <rFont val="Times New Roman"/>
        <family val="1"/>
      </rPr>
      <t>общо, в т.ч.:</t>
    </r>
  </si>
  <si>
    <t>Х</t>
  </si>
  <si>
    <t>Код на валута</t>
  </si>
  <si>
    <t>7.1.</t>
  </si>
  <si>
    <t>7.2.</t>
  </si>
  <si>
    <t>8.1.</t>
  </si>
  <si>
    <t>8.2.</t>
  </si>
  <si>
    <t>9.1.</t>
  </si>
  <si>
    <t>9.2.</t>
  </si>
  <si>
    <r>
      <t xml:space="preserve">Инвестиционни имоти в държава-членка на    Европейския съюз или в друга държава-страна по Споразумението за Европейско икономическо пространство </t>
    </r>
    <r>
      <rPr>
        <b/>
        <sz val="12"/>
        <rFont val="Times New Roman"/>
        <family val="1"/>
      </rPr>
      <t>- общо, в т.ч.:</t>
    </r>
  </si>
  <si>
    <t>Стойност на дълговите ценни книжа 
/в хил. лева/</t>
  </si>
  <si>
    <t>Стойност 
/в хил.  лева/</t>
  </si>
  <si>
    <t>Стойност 
/в хил. лева/</t>
  </si>
  <si>
    <t>дългови ценни книжа</t>
  </si>
  <si>
    <r>
      <t xml:space="preserve">Акции на дружество със специална инвестиционна цел, лицензирано по реда на Закона за дружествата със специална инвестиционна цел и права, издадени във връзка с увеличаване на капитала на публично дружество - </t>
    </r>
    <r>
      <rPr>
        <b/>
        <sz val="12"/>
        <rFont val="Times New Roman"/>
        <family val="1"/>
      </rPr>
      <t>общо,          в т.ч.:</t>
    </r>
  </si>
  <si>
    <r>
      <t xml:space="preserve">Акции, включени в индекси на регулирани пазари на ценни книжа в държави, посочени в наредба на КФН - </t>
    </r>
    <r>
      <rPr>
        <b/>
        <sz val="12"/>
        <rFont val="Times New Roman"/>
        <family val="1"/>
      </rPr>
      <t>общо, в т.ч.:</t>
    </r>
  </si>
  <si>
    <r>
      <t xml:space="preserve">Акции и/или дялове на колективна инвестиционна схема, чието седалище или седалището на управляващото я дружество се намира в държава – членка на Европейския съюз, или в друга държава – страна по Споразумението за Европейско икономическо пространство, съответно в държава, посочена в наредба на КФН - </t>
    </r>
    <r>
      <rPr>
        <b/>
        <sz val="12"/>
        <rFont val="Times New Roman"/>
        <family val="1"/>
      </rPr>
      <t>общо, в т.ч.:</t>
    </r>
  </si>
  <si>
    <t>Вид ценна книга</t>
  </si>
  <si>
    <t>НАИМЕНОВАНИЕ НА ЕМИТЕНТА</t>
  </si>
  <si>
    <t>капиталови ценни книжа (акции, права, дялове)</t>
  </si>
  <si>
    <t xml:space="preserve">ОБЕМ И СТРУКТУРА НА ИНВЕСТИЦИИТЕ ПО ВИДОВЕ АКТИВИ </t>
  </si>
  <si>
    <t xml:space="preserve">ОБЕМ И СТРУКТУРА НА ИНВЕСТИЦИИТЕ В ДЪЛГОВИ ЦЕННИ КНИЖА </t>
  </si>
  <si>
    <t>Ценни книжа - общо, в т.ч.:</t>
  </si>
  <si>
    <t xml:space="preserve">ОБЕМ И СТРУКТУРА НА ИНВЕСТИЦИИТЕ В ИНВЕСТИЦИОННИ ИМОТИ </t>
  </si>
  <si>
    <t>Местонахождение на имота /държава и селище/</t>
  </si>
  <si>
    <r>
      <t xml:space="preserve">Инвестиционни имоти в Република България </t>
    </r>
    <r>
      <rPr>
        <b/>
        <sz val="12"/>
        <rFont val="Times New Roman"/>
        <family val="1"/>
      </rPr>
      <t>- общо, в т.ч.:</t>
    </r>
  </si>
  <si>
    <r>
      <t xml:space="preserve">Акции, извън посочените по т.2 и 3, приети за търговия на регулиран пазар на ценни книжа и права, издадени във връзка с увеличаване на капитала на публично дружество - </t>
    </r>
    <r>
      <rPr>
        <b/>
        <sz val="12"/>
        <rFont val="Times New Roman"/>
        <family val="1"/>
      </rPr>
      <t>общо, в т.ч.:</t>
    </r>
  </si>
  <si>
    <t xml:space="preserve">ОБЩО </t>
  </si>
  <si>
    <t xml:space="preserve">Относителен дял от активите на фонда
/в %/ </t>
  </si>
  <si>
    <t xml:space="preserve">Относителен дял от активите на фонда  
/в %/ </t>
  </si>
  <si>
    <t>Приложение № 1</t>
  </si>
  <si>
    <t>Прилоожение № 2</t>
  </si>
  <si>
    <t>Приложение № 3</t>
  </si>
  <si>
    <t>Вид на инвестиционния имот</t>
  </si>
  <si>
    <t xml:space="preserve">Банкови депозити </t>
  </si>
  <si>
    <t xml:space="preserve">Инвестиционни имоти </t>
  </si>
  <si>
    <t>Парични средства на каса и по разплащателни сметки</t>
  </si>
  <si>
    <t>Вземания</t>
  </si>
  <si>
    <t>АКТИВИ</t>
  </si>
  <si>
    <t xml:space="preserve">ОБЕМ И СТРУКТУРА НА ИНВЕСТИЦИИТЕ В ДЯЛОВИ ЦЕННИ КНИЖА ПО ЕМИТЕНТИ </t>
  </si>
  <si>
    <t>BGN</t>
  </si>
  <si>
    <t>1.3.</t>
  </si>
  <si>
    <t>1.4.</t>
  </si>
  <si>
    <t>1.5.</t>
  </si>
  <si>
    <t>1.6.</t>
  </si>
  <si>
    <t>BG2040103215</t>
  </si>
  <si>
    <t>BG2040104213</t>
  </si>
  <si>
    <t>Министерство на финансите</t>
  </si>
  <si>
    <t>1.7.</t>
  </si>
  <si>
    <t>1.8.</t>
  </si>
  <si>
    <t>1.9.</t>
  </si>
  <si>
    <t>EUR</t>
  </si>
  <si>
    <t>акции</t>
  </si>
  <si>
    <t>Оргахим АД-Русе</t>
  </si>
  <si>
    <t>BG11ORRUAT13</t>
  </si>
  <si>
    <t>BG1100046983</t>
  </si>
  <si>
    <t>Алкомет АД-Шумен</t>
  </si>
  <si>
    <t>BG11ALSUAT14</t>
  </si>
  <si>
    <t>1.10.</t>
  </si>
  <si>
    <t>Св. Св. Константин и Елена Холдинг АД-Варна</t>
  </si>
  <si>
    <t>3.3.</t>
  </si>
  <si>
    <t>3.4.</t>
  </si>
  <si>
    <t>ДФ Стандарт Инвестмънт Високодоходен Фонд-София</t>
  </si>
  <si>
    <t>3.5.</t>
  </si>
  <si>
    <t>ДФ Стандарт Инвестмънт Балансиран Фонд-София</t>
  </si>
  <si>
    <t>X</t>
  </si>
  <si>
    <t>BG2040005212</t>
  </si>
  <si>
    <t>BG2040006210</t>
  </si>
  <si>
    <t>ТБ Първа Инвестиционна Банка АД-София</t>
  </si>
  <si>
    <t>Ален мак АД-Пловдив</t>
  </si>
  <si>
    <t>BG2100041057</t>
  </si>
  <si>
    <t>BG2100024061</t>
  </si>
  <si>
    <t>ФеърПлей Пропъртис АДСИЦ-София</t>
  </si>
  <si>
    <t>BG2100030068</t>
  </si>
  <si>
    <t>1.11.</t>
  </si>
  <si>
    <t>3.6.</t>
  </si>
  <si>
    <t>3.7.</t>
  </si>
  <si>
    <t>3.8.</t>
  </si>
  <si>
    <t>ДФ Алфа Индекс Топ 20-София</t>
  </si>
  <si>
    <t>ИД Капман Капитал-София</t>
  </si>
  <si>
    <t>ДФ Райфайзен (България) Балансиран фонд-София</t>
  </si>
  <si>
    <t>2.3.</t>
  </si>
  <si>
    <t>2.4.</t>
  </si>
  <si>
    <t>2.5.</t>
  </si>
  <si>
    <t>2.6.</t>
  </si>
  <si>
    <t>дялове</t>
  </si>
  <si>
    <t>BG1100039046</t>
  </si>
  <si>
    <t>BG9000005066</t>
  </si>
  <si>
    <t>BG9000002063</t>
  </si>
  <si>
    <t>BG1100030052</t>
  </si>
  <si>
    <t>И Ар Джи Капитал - 2 АДСИЦ-София</t>
  </si>
  <si>
    <t>BG1100039061</t>
  </si>
  <si>
    <t>BG1100003059</t>
  </si>
  <si>
    <t>BG1100042057</t>
  </si>
  <si>
    <t>BG1100083069</t>
  </si>
  <si>
    <t>BG11HIYMAT14</t>
  </si>
  <si>
    <t>Хидравлични елементи и системи АД-Ямбол</t>
  </si>
  <si>
    <t>BG1100018990</t>
  </si>
  <si>
    <t>Катекс АД-Казанлък</t>
  </si>
  <si>
    <t>BG11TOSOAT18</t>
  </si>
  <si>
    <t>Топливо АД-София</t>
  </si>
  <si>
    <t>BG11OLKAAT10</t>
  </si>
  <si>
    <t>Оловно цинков комплекс АД-Кърджали</t>
  </si>
  <si>
    <t>BG1100031985</t>
  </si>
  <si>
    <t>ХД Пътища АД-София</t>
  </si>
  <si>
    <t>BG1100106050</t>
  </si>
  <si>
    <t>BG1100007076</t>
  </si>
  <si>
    <t>Бианор АД-София</t>
  </si>
  <si>
    <t>BG1100114062</t>
  </si>
  <si>
    <t>Еврохолд България АД-София</t>
  </si>
  <si>
    <t>BG2030105113</t>
  </si>
  <si>
    <t>BG2030107119</t>
  </si>
  <si>
    <t>BG2100043061</t>
  </si>
  <si>
    <t>Производство на алуминиев прокат; изделия от алуминий и алуминиеви сплави; проучвателна и проектантска дейност; услуги за населението; търговия в страната и чужбина.</t>
  </si>
  <si>
    <t xml:space="preserve"> Придобиване, управление, оценка и продажба на участия в българ-ски и чуждестранни дружества; придобиване, управление и продажба на облигации; продобиване, оценка и продажба на патенти, отстъпване на лицензии за използване на патенти на дружества, в които дружеството участва; финансиране на дружества, в които холдинговото дружество участва.</t>
  </si>
  <si>
    <t>Публично привличане на влогове и използване на привлечените парични средства за предоставяне на кредити и за инвестиции за своя сметка и на собствен риск.</t>
  </si>
  <si>
    <t>Планиране, проектиране, разработка, тестване и внедрявяне на софтуерни и комуникационни решения, разработка и търговия със софтуерни и хардуерни продукти, предоставяне на услуги, свързани с информационните технологии.</t>
  </si>
  <si>
    <t>Строителство, ремонт и поддържане на пътищата и пътните съоръжения, градски комуникации и инфраструктурите около тях; производство на всички видове строителни и инертни материали и изделия от тях; проектиране, научно-изследователска и инженерингова дейност; придобиване, управление, оценка и продажба на участия в български и чуждестранни дружества; придобиване, оценка и продажби на патенти, отстъпване на лицензии за използване на патенти на дружества, в които холдинговото дружество участва; финансиране на дружества, в които холдинговото дружество участва; извършване на всякаква друга производствена или търговска дейност, незабранена от закона.</t>
  </si>
  <si>
    <t>Производство и търговия в страната и чужбина на олово, цинк, цинкови и оловни сплави, сярна киселина и химически продукти, както и други не забранени от закона дейности.</t>
  </si>
  <si>
    <t>Производство на анхидриди, пластификатори, пигменти, бои, лакове, дисперсиони и др.</t>
  </si>
  <si>
    <t>Доставка, съхранение и търговия с газ пропан-бутан, течни горива, нефтопродукти, въглища и брикети от внос и местно производство, вътрешна и външна търговия със строителни материали и стоки за промишлено и жилищно обзавеждане, резервни части за моторни превозни средства, битови, хранителни и нехранителни стоки и услуги, инженерингова дейност-проектиране и изграждане на обекти за складиране и съхранение на горива и стоки, търговски комплекси, проектиране, доставка на съоръжения и изграждане на инсталации за битово и промишлено потребление на газ.</t>
  </si>
  <si>
    <t xml:space="preserve"> Производство на камгарни и щрайгарни тъкани, вълнени ленти, прани вълни и прежди</t>
  </si>
  <si>
    <t>Маркетингова, пласментна, изследователска, развойна, производствена, инженерингова и външнотърговска дейност в областта на хидравличните изделия и системи; общо машиностроене; стоки и услуги за населението.</t>
  </si>
  <si>
    <t>Инвестиране на паричните средства, набрани чрез издаване на ценни книжа, в недвижими имоти /секюритизация на недвижими имоти/ посредством покупка на право на собственост и други вещни права върху недвижими имоти, и извършване на строежи и подобрения в тях, с цел предоставянето им за управление, отдаване под наем, лизинг, аренда и/или продажбата им.</t>
  </si>
  <si>
    <t>Инвестиране на парични средства, набрани чрез издаване на ценни книжа в недвижими имоти (секюритизация на недвижими имоти) посредством покупка на право на собственост и други вещни права върху недвижими имоти, извършване на строежи и подобрения с цел предоставянето им за управление, отдаване под наем, лизинг или аренда и продажбата им.</t>
  </si>
  <si>
    <t>Инвестиране на парични средства, набрани чрез издаване на ценни книжа, в недвижими имоти (секюритизация на недвижими имоти).</t>
  </si>
  <si>
    <t>Набиране на средства чрез издаване на ценни книжа и инвестиране на набраните парични средства в недвижими имоти (секюритизация на недвижими имоти), покупка на правото на собственост и други вещни права върху недвижим имот, извършване на строежи и подобрения, с предоставянето им за управление, отдаване под наем, лизинг или аренда и/или продажбата им, както и извършване на други търговски дейности, пряко свързани с осъществяването на посочените по-горе дейности.</t>
  </si>
  <si>
    <t>Друго финансово посредничество, некласифицирано другаде, без застраховане и осигуряване чрез самостоятелни фондове.</t>
  </si>
  <si>
    <t>Хотелиерство, ресторантьорство, външно-икономическа дейност, продажба на стоки от внос и местно производство, организиране и провеждане на музикално-артистична дейност, организиране на екскурзии в страната и чужбина, предоставяне на транспортни, информационни, комунално-битови, рекламни, спортни, анимационни, културни и други допълнителни услуги, свързани с международния и вътрешен туризъм, отдаване под наем. Придобиване, управление, оценка и продажба на участия в български и чуждестранни дружества; придобиване, управление и продажба на облигации; придобиване, управление и продажба на патенти, отстъпване на лицензии за използване на патенти на дружества, в които дружеството има участие; финансиране на дружества, в които дружеството участва.</t>
  </si>
  <si>
    <t>Производство на парфюмерийно-козметични изделия,паста за зъби и суровини за тях; търговия в страната и чужбина; научно изследователска и развойна дейност в областта на парфюмерийни и козметични изделия; вътрешен и международен транспорт; посредничество и представителство на български и чужди фирми и други дейности, незабранени от законите на РБ.</t>
  </si>
  <si>
    <t>Финансиране на проекти, предоставяне на гаранции, търговско представителство и посредничество, както и всички други дейности, незабранени със закон, включително след издаване на съответните разрешения, когато такива се изискват по закон.</t>
  </si>
  <si>
    <t>Телекомуникационни услуги</t>
  </si>
  <si>
    <t>Инвестиране на парични срeдства, набрани чрез издаване на ценни книжа в недвижими имоти (секюритизация на недвижими имоти), посредством покупка на право на собственост и други вещни права върху недвижими имоти, извършване на строежи и подобрения в тях, с цел предоставянето им за управление, отдаване под наем, лизинг, аренда и/или продажбата им.</t>
  </si>
  <si>
    <t>Инвестиране на парични средства, набрани чрез издаване на ценни книжа, в недвижими имоти /секюритизация на недвижими имоти/ посредством покупка на право на собственост и други вещни права върху недвижими имоти, и извършване на строежи и подобрения в тях, с цел предоставянето им за управление, отдаване под наем, лизинг, аренда и/или продажбата им.</t>
  </si>
  <si>
    <t>BG9000014068</t>
  </si>
  <si>
    <t>Приложение № 4</t>
  </si>
  <si>
    <t>BG1100001053</t>
  </si>
  <si>
    <t>Актив Пропъртис АДСИЦ-Пловдив</t>
  </si>
  <si>
    <t>Хипокредит АД-София</t>
  </si>
  <si>
    <t>Ай Ти Ди Нетуърк АД-Пловдив</t>
  </si>
  <si>
    <t>Фонд за недвижими имоти България АДСИЦ-София</t>
  </si>
  <si>
    <t>Ексклузив Пропърти АДСИЦ-София</t>
  </si>
  <si>
    <t>…..</t>
  </si>
  <si>
    <t>Обезпечени корпоративни облигации, които не са приети за търговия на регулиран пазар - общо, в т.ч.:</t>
  </si>
  <si>
    <t>BG2100038079</t>
  </si>
  <si>
    <t xml:space="preserve"> на "УНИВЕРСАЛЕН ПЕНСИОНЕН ФОНД - БЪДЕЩЕ"</t>
  </si>
  <si>
    <t>/наименование на фонда за допълнително пенсионно осигуряване/</t>
  </si>
  <si>
    <t>на "УНИВЕРСАЛЕН ПЕНСИОНЕН ФОНД - БЪДЕЩЕ"</t>
  </si>
  <si>
    <t xml:space="preserve"> /наименование на фонда за допълнително пенсионно осигуряване/</t>
  </si>
  <si>
    <t>Вид икономическа дейност на емитента *</t>
  </si>
  <si>
    <t>* Видът на икономическата дейност на емитента се посочва съгласно последната утвърдена от председателя на НСИ Национална класификация на икономическите дейности: сектори и подсектори</t>
  </si>
  <si>
    <t>** Квалифицирани дългови ценни книжа са дългови ценни книжа с инвестиционен кредитен рейтинг, присъден от международно призната рейтингова агенция.</t>
  </si>
  <si>
    <t>Добив на каолин, каолинови пясъци, минерални пълнители, пясъци и нерудни суровини, геологопроучвателна дейност, посредничество и външнотърговска дейност, всякаква друга търговска дейност незабранена от законите на РБългария и за която не се изисква предварително разрешение (лицензия) от държавен орган.</t>
  </si>
  <si>
    <t>Каолин АД-Сеново</t>
  </si>
  <si>
    <t>BG1100039012</t>
  </si>
  <si>
    <t>Стара Планина Холд АД-София</t>
  </si>
  <si>
    <t>BG1100005971</t>
  </si>
  <si>
    <t>Придобиване, управление, оценка и продажба на участия в български и чуждестранни дружества; придобиване, управление и продажба на облигации, оценка и продажба на патенти, отстъпване на лицензии за използване на патенти на дружества, в които холдинговото акционерно дружество участва; финансиране на дружества, в които участва холдинговото дружество; други търговски сделки, които не са забранени със закон.</t>
  </si>
  <si>
    <t>Албена Инвест - Холдинг АД-София</t>
  </si>
  <si>
    <t>Придобиване, управление и продажба на участия в български и чуждестранни дружества.</t>
  </si>
  <si>
    <t>Мостстрой АД-София</t>
  </si>
  <si>
    <t>BG11MOSOBT14</t>
  </si>
  <si>
    <t>Строителство, ремонт и реконструкция на мостове; мостови съоръжения, пътни съоръжения; инженерингова и научно - изследователска дейност; посредничество; подготовка и квалификация на кадри; вътрешна и външна търговия; други дейности.</t>
  </si>
  <si>
    <t>Производство на хидроизолационни материали, извършване на хидроизолационни работи, научно - производствена и развойна дейност, услуги и търговия.</t>
  </si>
  <si>
    <t>Хидроизомат АД-София</t>
  </si>
  <si>
    <t>BG11HISOBT19</t>
  </si>
  <si>
    <t>Зърнени Храни АД-София</t>
  </si>
  <si>
    <t>BG1100109070</t>
  </si>
  <si>
    <t xml:space="preserve"> Покупка на стоки или други вещи с цел продажба в първоначален, преработен или обработен вид; продажба на стоки от собствено производство; производство и търговия със селскостопански стоки и производни на тях деривати; внос и износ; както и всякаква друга дейност за която няма изрична законова забрана</t>
  </si>
  <si>
    <t>ДФ Стандарт Инвестмънт Консервативен фонд-София</t>
  </si>
  <si>
    <t>BG9000018085</t>
  </si>
  <si>
    <t>ДФ БенчМарк фонд 4-София</t>
  </si>
  <si>
    <t>BG9000002089</t>
  </si>
  <si>
    <t>Балканкар-Заря АД-Павликени</t>
  </si>
  <si>
    <t>BG2100015077</t>
  </si>
  <si>
    <t>Производство, сервиз, ремонт и търговия с джанти и други компоненти за кари и друга подемно - транспортна техника, стоки и услуги за населението.</t>
  </si>
  <si>
    <t>Балканстрой АД-Разлог</t>
  </si>
  <si>
    <t>BG2100009062</t>
  </si>
  <si>
    <t>Проучване и проектантска дейност, инжинеринг, маркетинг, подземно, ниско и високо строителство, ремонт и реконструкции, предприемачество и инвестиране, производство и строителство със строителни материали и изделия, сделки и посредничество при извършване на сделки с недвижими имоти, геолого-проучвателна и сондажна дейност, хотелиерски, ресторантьорски, рекламни, туристически и информационни услуги както и всяка друга дейност незабранена от закона.</t>
  </si>
  <si>
    <t>Бросс Холдинг АД-Варна</t>
  </si>
  <si>
    <t>BG2100032064</t>
  </si>
  <si>
    <t>Предмет на дейност: търговия на едро и търговско посредничество</t>
  </si>
  <si>
    <t>Фонд за земеделска земя Мел инвест АДСИЦ-София</t>
  </si>
  <si>
    <t>BG1100025060</t>
  </si>
  <si>
    <t>Инвестиране на парични средства, набрани чрез издаване на ценни книжа, в недвижими имоти /секюритизация на недвижими имоти/ посредством покупка на право на собственост и други вещни права върху недвижими имоти, извършване на строежи и подобрения с цел предоставянето им за управление, отдаване под наем, лизинг или аренда и продажбата им.</t>
  </si>
  <si>
    <t>Адванс Терафонд АДСИЦ-София</t>
  </si>
  <si>
    <t>Инвестиране на парични средства, набрани чрез издаване на ценни книжа, в недвижими имоти ( секюритизация на недвижими имоти).</t>
  </si>
  <si>
    <t>1.12.</t>
  </si>
  <si>
    <t>1.13.</t>
  </si>
  <si>
    <t>1.14.</t>
  </si>
  <si>
    <t>1.15.</t>
  </si>
  <si>
    <t>1.16.</t>
  </si>
  <si>
    <t>2.7.</t>
  </si>
  <si>
    <t>2.8.</t>
  </si>
  <si>
    <t>3.9.</t>
  </si>
  <si>
    <t>3.10.</t>
  </si>
  <si>
    <t>към 31.12.2009 г.</t>
  </si>
  <si>
    <t>Към 31.12.2009 г.</t>
  </si>
  <si>
    <t>Към 31.12.2009  г.</t>
  </si>
  <si>
    <t>Българска Телекомуникационна Компания АД-София</t>
  </si>
  <si>
    <t>BG1100005997</t>
  </si>
  <si>
    <t>Изграждане, използване и поддържане на далекосъобщителни мрежи и системи и предоставяне на далекосъобщителни и информационни услуги.</t>
  </si>
  <si>
    <t>Юрий Гагарин АД-Пловдив</t>
  </si>
  <si>
    <t>BG11PLPLVT16</t>
  </si>
  <si>
    <t>Производство на печатни материали и филтърни пръчки; производство, внос и износ на резервни части нестандартно оборудване на тютюневата промишленост; основен ремонт на машини, агрегати и съоръжения.</t>
  </si>
  <si>
    <t>Биовет АД-Пещера</t>
  </si>
  <si>
    <t xml:space="preserve">BG11BIPEAT11 </t>
  </si>
  <si>
    <t>Производство и търговия с ветеринарно-медицински продукти, препарати за селското стопанство и лекарствени средства за хуманната медицина, както и търговия и услуги – хотелиерство, ресторантьорство, туристическа и агентска дейност в страната и чужбина, отдаване под наем, транспортна дейност и всяка друга дейност, не забранена от Закон.</t>
  </si>
  <si>
    <t>1.17.</t>
  </si>
  <si>
    <t>1.18.</t>
  </si>
  <si>
    <t>1.19.</t>
  </si>
  <si>
    <t>2.9.</t>
  </si>
  <si>
    <t>Статус Имоти АДСИЦ-София</t>
  </si>
  <si>
    <t>Агро Финанс АДСИЦ-София</t>
  </si>
  <si>
    <t>BG1100062063</t>
  </si>
  <si>
    <t>Покупка на право на собственост и други вещни права върху недвижими имоти, и извършване на строежи и подобрения в тях с цел предоставянето им за управление, отдаване под наем, лизинг, аренда и/или продажбата им</t>
  </si>
  <si>
    <t>ДФ Стандарт Инвестмънт Международен Фонд-София</t>
  </si>
  <si>
    <t>ДФ Бенчмарк Фонд-6 Паричен</t>
  </si>
  <si>
    <t>BG2040203213</t>
  </si>
  <si>
    <t>Зърнени храни България АД-София</t>
  </si>
  <si>
    <t>BG2100035059</t>
  </si>
  <si>
    <t>Покупка на стоки или други вещи с цел продажба в първоначален, преработен или обработен вид; продажба на стоки от собствено производство; производство и търговия със селскостопански стоки и производни на тях деривати; внос и износ; както и всякаква друга дейност за която няма изрична законова забрана</t>
  </si>
  <si>
    <t>6.3.</t>
  </si>
  <si>
    <t>USD</t>
  </si>
  <si>
    <t>XS0414264894</t>
  </si>
  <si>
    <t>Република Македония</t>
  </si>
  <si>
    <t>MOL Hungarian Oil and Gas Public Limited Company</t>
  </si>
  <si>
    <t>XS0231264275</t>
  </si>
  <si>
    <t>Проучване и добив на суров нефт и природен газ, рафиниране на суров нефт, търговия на едро и дребно.</t>
  </si>
  <si>
    <t>Друго парично посредничество</t>
  </si>
  <si>
    <t>Dubai holding Commercial operations MTN limited</t>
  </si>
  <si>
    <t>XS0285303821</t>
  </si>
  <si>
    <t>Citigroup Funding Inc</t>
  </si>
  <si>
    <t>XS0439260711</t>
  </si>
  <si>
    <t>iShares FTSE BRIC 50</t>
  </si>
  <si>
    <t>iShares Dow Jones China Offshore 50</t>
  </si>
  <si>
    <t>iShares MSCI AC Far East ex-Japan</t>
  </si>
  <si>
    <t>DE000A0HGZS9</t>
  </si>
  <si>
    <t>DE000A0F5UE8</t>
  </si>
  <si>
    <t>DE000A0MSAE7</t>
  </si>
  <si>
    <t>Управление на имоти, бизнес паркове и хотелиерство.</t>
  </si>
  <si>
    <t>BG9000001065</t>
  </si>
  <si>
    <t>BG9000001073</t>
  </si>
  <si>
    <t>BG9000009084</t>
  </si>
  <si>
    <t>Danske Bank A/S</t>
  </si>
  <si>
    <t xml:space="preserve">BG1100025052 </t>
  </si>
  <si>
    <t>ДФ Райфайзен Фонд (България) Паричен пазар-София</t>
  </si>
  <si>
    <t>BG9000007062</t>
  </si>
  <si>
    <t>XS0438534579</t>
  </si>
  <si>
    <t>Ценни  книжа,  издадени  или  гарантирани  от  българската  държава,  задълженията  по  които съставляват държавен или държавногарантиран дълг - общо, в т.ч. по емисии:</t>
  </si>
  <si>
    <t>Общински ценни книжа, издадени от български общини съгласно Закона за общинския дълг - общо, в т.ч.:</t>
  </si>
  <si>
    <t>Ипотечни облигации, издадени съгласно Закона за ипотечните облигации, приети за търговия на регулиран пазар на ценни книжа - общо, в т.ч.:</t>
  </si>
  <si>
    <t>Корпоративни облигации, издадени или гарантирани от банки с над 50% държавно участие с цел финансиране на инфраструктурни проекти - общо, в т.ч.:</t>
  </si>
  <si>
    <t>……..</t>
  </si>
  <si>
    <t>5.3.</t>
  </si>
  <si>
    <t>5.4.</t>
  </si>
  <si>
    <t>5.5.</t>
  </si>
  <si>
    <t>5.6.</t>
  </si>
  <si>
    <t>5.7.</t>
  </si>
  <si>
    <t>5.8.</t>
  </si>
  <si>
    <t>5.9.</t>
  </si>
  <si>
    <t>11.3.</t>
  </si>
  <si>
    <t>11.4.</t>
  </si>
  <si>
    <t>13.1.</t>
  </si>
  <si>
    <t>13.2.</t>
  </si>
  <si>
    <t>Корпоративни облигации, извън посочените в т.3 и 4, приети за търговия на регулиран пазар на ценни книжа - общо, в т.ч.:</t>
  </si>
  <si>
    <t>Дългови ценни книжа, издадени или гарантирани от държави – членки на Европейския съюз, или от други държави – страни по Споразумението за Европейско икономическо пространство, или техни централни банки - общо, в т.ч.:</t>
  </si>
  <si>
    <t>Дългови ценни книжа, издадени или гарантирани от държави, посочени в наредба на КФН, или от техни централни банки - общо, в т.ч.:</t>
  </si>
  <si>
    <t>Дългови ценни книжа, издадени или гарантирани от Европейската централна банка или от Европейската инвестиционна банка - общо, в т.ч.:</t>
  </si>
  <si>
    <t>Дългови ценни книжа, издадени от чуждестранни общини, приети за търговия на регулирани пазари на ценни книжа в държави – членки на Европейския съюз, или други държави – страни по Споразумението за Европейско икономическо пространство - общо, в т.ч.:</t>
  </si>
  <si>
    <t>Дългови ценни книжа, извън посочените в т. 7, 8, 9 и 10, приети за търговия на регулирани пазари на ценни книжа в държави – членки на Европейския съюз, или други държави – страни по Споразумението за Европейско икономическо пространство - общо, в т.ч.:</t>
  </si>
  <si>
    <t>Квалифицирани дългови ценни книжа**, издадени от чуждестранни общини, приети за търговия на регулирани пазари на ценни книжа в държави, посочени в наредба на КФН - общо, в т.ч.:</t>
  </si>
  <si>
    <t>Квалифицирани дългови ценни книжа**, извън посочените в т. 7, 8, 9 и 12, приети за търговия на регулирани пазари на ценни книжа в държави, посочени в наредба на КФН - общо, в т.ч.:</t>
  </si>
</sst>
</file>

<file path=xl/styles.xml><?xml version="1.0" encoding="utf-8"?>
<styleSheet xmlns="http://schemas.openxmlformats.org/spreadsheetml/2006/main">
  <numFmts count="1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8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i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2"/>
      <color indexed="63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justify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8" fillId="0" borderId="0" xfId="0" applyFont="1" applyAlignment="1">
      <alignment/>
    </xf>
    <xf numFmtId="0" fontId="9" fillId="0" borderId="0" xfId="0" applyFont="1" applyAlignment="1">
      <alignment horizontal="right"/>
    </xf>
    <xf numFmtId="0" fontId="2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8" fillId="0" borderId="0" xfId="0" applyFont="1" applyAlignment="1">
      <alignment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justify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wrapText="1"/>
    </xf>
    <xf numFmtId="0" fontId="4" fillId="0" borderId="0" xfId="0" applyFont="1" applyAlignment="1">
      <alignment wrapText="1"/>
    </xf>
    <xf numFmtId="0" fontId="8" fillId="0" borderId="10" xfId="0" applyFont="1" applyBorder="1" applyAlignment="1">
      <alignment horizontal="right" wrapText="1"/>
    </xf>
    <xf numFmtId="10" fontId="2" fillId="0" borderId="10" xfId="0" applyNumberFormat="1" applyFont="1" applyBorder="1" applyAlignment="1">
      <alignment wrapText="1"/>
    </xf>
    <xf numFmtId="0" fontId="2" fillId="0" borderId="10" xfId="0" applyFont="1" applyFill="1" applyBorder="1" applyAlignment="1">
      <alignment horizontal="justify" wrapText="1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2" fillId="0" borderId="10" xfId="0" applyFont="1" applyFill="1" applyBorder="1" applyAlignment="1">
      <alignment wrapText="1"/>
    </xf>
    <xf numFmtId="10" fontId="2" fillId="0" borderId="10" xfId="0" applyNumberFormat="1" applyFont="1" applyFill="1" applyBorder="1" applyAlignment="1">
      <alignment wrapText="1"/>
    </xf>
    <xf numFmtId="10" fontId="1" fillId="0" borderId="10" xfId="0" applyNumberFormat="1" applyFont="1" applyFill="1" applyBorder="1" applyAlignment="1">
      <alignment wrapText="1"/>
    </xf>
    <xf numFmtId="10" fontId="1" fillId="0" borderId="10" xfId="0" applyNumberFormat="1" applyFont="1" applyBorder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2" fillId="0" borderId="10" xfId="0" applyFont="1" applyBorder="1" applyAlignment="1">
      <alignment horizontal="right" wrapText="1"/>
    </xf>
    <xf numFmtId="16" fontId="8" fillId="0" borderId="10" xfId="0" applyNumberFormat="1" applyFont="1" applyBorder="1" applyAlignment="1">
      <alignment horizontal="right" wrapText="1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wrapText="1"/>
    </xf>
    <xf numFmtId="0" fontId="1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right" wrapText="1"/>
    </xf>
    <xf numFmtId="0" fontId="11" fillId="0" borderId="10" xfId="0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left" vertical="top" wrapText="1"/>
    </xf>
    <xf numFmtId="0" fontId="10" fillId="0" borderId="0" xfId="0" applyFont="1" applyAlignment="1">
      <alignment wrapText="1"/>
    </xf>
    <xf numFmtId="10" fontId="1" fillId="0" borderId="10" xfId="59" applyNumberFormat="1" applyFont="1" applyBorder="1" applyAlignment="1">
      <alignment wrapText="1"/>
    </xf>
    <xf numFmtId="0" fontId="12" fillId="0" borderId="10" xfId="0" applyFont="1" applyBorder="1" applyAlignment="1">
      <alignment/>
    </xf>
    <xf numFmtId="0" fontId="2" fillId="0" borderId="0" xfId="0" applyFont="1" applyBorder="1" applyAlignment="1">
      <alignment horizontal="justify" wrapText="1"/>
    </xf>
    <xf numFmtId="0" fontId="13" fillId="0" borderId="0" xfId="0" applyFont="1" applyBorder="1" applyAlignment="1">
      <alignment horizontal="justify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 wrapText="1"/>
    </xf>
    <xf numFmtId="10" fontId="2" fillId="0" borderId="0" xfId="0" applyNumberFormat="1" applyFont="1" applyBorder="1" applyAlignment="1">
      <alignment wrapText="1"/>
    </xf>
    <xf numFmtId="0" fontId="13" fillId="0" borderId="10" xfId="0" applyFont="1" applyBorder="1" applyAlignment="1">
      <alignment/>
    </xf>
    <xf numFmtId="0" fontId="2" fillId="0" borderId="0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10" fontId="1" fillId="0" borderId="0" xfId="0" applyNumberFormat="1" applyFont="1" applyFill="1" applyBorder="1" applyAlignment="1">
      <alignment wrapText="1"/>
    </xf>
    <xf numFmtId="0" fontId="12" fillId="0" borderId="10" xfId="0" applyFont="1" applyBorder="1" applyAlignment="1">
      <alignment horizontal="left" wrapText="1"/>
    </xf>
    <xf numFmtId="0" fontId="12" fillId="0" borderId="10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right" wrapText="1"/>
    </xf>
    <xf numFmtId="10" fontId="7" fillId="0" borderId="10" xfId="0" applyNumberFormat="1" applyFont="1" applyBorder="1" applyAlignment="1">
      <alignment horizontal="right" wrapText="1"/>
    </xf>
    <xf numFmtId="0" fontId="7" fillId="0" borderId="10" xfId="0" applyFont="1" applyBorder="1" applyAlignment="1">
      <alignment wrapText="1"/>
    </xf>
    <xf numFmtId="10" fontId="7" fillId="0" borderId="10" xfId="0" applyNumberFormat="1" applyFont="1" applyBorder="1" applyAlignment="1">
      <alignment wrapText="1"/>
    </xf>
    <xf numFmtId="10" fontId="7" fillId="0" borderId="10" xfId="0" applyNumberFormat="1" applyFont="1" applyFill="1" applyBorder="1" applyAlignment="1">
      <alignment wrapText="1"/>
    </xf>
    <xf numFmtId="0" fontId="1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8" fillId="0" borderId="15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justify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right"/>
    </xf>
    <xf numFmtId="0" fontId="2" fillId="0" borderId="10" xfId="0" applyFont="1" applyBorder="1" applyAlignment="1">
      <alignment wrapText="1"/>
    </xf>
    <xf numFmtId="0" fontId="8" fillId="0" borderId="0" xfId="0" applyFont="1" applyAlignment="1">
      <alignment wrapText="1"/>
    </xf>
    <xf numFmtId="0" fontId="1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2" fillId="0" borderId="16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8"/>
  <sheetViews>
    <sheetView zoomScalePageLayoutView="0" workbookViewId="0" topLeftCell="A19">
      <selection activeCell="C13" sqref="C13"/>
    </sheetView>
  </sheetViews>
  <sheetFormatPr defaultColWidth="9.140625" defaultRowHeight="12.75"/>
  <cols>
    <col min="1" max="1" width="8.140625" style="10" customWidth="1"/>
    <col min="2" max="2" width="85.8515625" style="11" customWidth="1"/>
    <col min="3" max="3" width="13.7109375" style="11" customWidth="1"/>
    <col min="4" max="4" width="19.421875" style="11" customWidth="1"/>
    <col min="5" max="16384" width="9.140625" style="11" customWidth="1"/>
  </cols>
  <sheetData>
    <row r="2" spans="3:4" ht="15.75">
      <c r="C2" s="84" t="s">
        <v>61</v>
      </c>
      <c r="D2" s="84"/>
    </row>
    <row r="3" spans="3:4" ht="15.75">
      <c r="C3" s="12"/>
      <c r="D3" s="12"/>
    </row>
    <row r="4" spans="1:5" s="14" customFormat="1" ht="15.75">
      <c r="A4" s="13"/>
      <c r="B4" s="90" t="s">
        <v>51</v>
      </c>
      <c r="C4" s="90"/>
      <c r="D4" s="90"/>
      <c r="E4" s="7"/>
    </row>
    <row r="5" spans="2:5" ht="15.75">
      <c r="B5" s="85" t="s">
        <v>176</v>
      </c>
      <c r="C5" s="86"/>
      <c r="D5" s="86"/>
      <c r="E5" s="15"/>
    </row>
    <row r="6" spans="2:4" ht="15.75">
      <c r="B6" s="87" t="s">
        <v>177</v>
      </c>
      <c r="C6" s="87"/>
      <c r="D6" s="87"/>
    </row>
    <row r="7" spans="1:4" s="14" customFormat="1" ht="12.75">
      <c r="A7" s="88"/>
      <c r="B7" s="88"/>
      <c r="C7" s="89"/>
      <c r="D7" s="89"/>
    </row>
    <row r="8" spans="1:4" s="18" customFormat="1" ht="16.5" customHeight="1">
      <c r="A8" s="79" t="s">
        <v>0</v>
      </c>
      <c r="B8" s="79" t="s">
        <v>69</v>
      </c>
      <c r="C8" s="82" t="s">
        <v>227</v>
      </c>
      <c r="D8" s="83"/>
    </row>
    <row r="9" spans="1:4" s="1" customFormat="1" ht="63">
      <c r="A9" s="80"/>
      <c r="B9" s="81"/>
      <c r="C9" s="3" t="s">
        <v>42</v>
      </c>
      <c r="D9" s="3" t="s">
        <v>59</v>
      </c>
    </row>
    <row r="10" spans="1:4" s="18" customFormat="1" ht="15.75">
      <c r="A10" s="9">
        <v>1</v>
      </c>
      <c r="B10" s="9">
        <v>2</v>
      </c>
      <c r="C10" s="9">
        <v>3</v>
      </c>
      <c r="D10" s="9">
        <v>4</v>
      </c>
    </row>
    <row r="11" spans="1:4" s="18" customFormat="1" ht="15.75">
      <c r="A11" s="44" t="s">
        <v>1</v>
      </c>
      <c r="B11" s="21" t="s">
        <v>53</v>
      </c>
      <c r="C11" s="74">
        <f>SUM(C12:C13)</f>
        <v>19478</v>
      </c>
      <c r="D11" s="75">
        <f>C11/C18</f>
        <v>0.5120534188595914</v>
      </c>
    </row>
    <row r="12" spans="1:4" s="18" customFormat="1" ht="15.75">
      <c r="A12" s="45" t="s">
        <v>18</v>
      </c>
      <c r="B12" s="2" t="s">
        <v>44</v>
      </c>
      <c r="C12" s="76">
        <v>10887</v>
      </c>
      <c r="D12" s="77">
        <f>C12/C18</f>
        <v>0.286206261994269</v>
      </c>
    </row>
    <row r="13" spans="1:4" s="18" customFormat="1" ht="17.25" customHeight="1">
      <c r="A13" s="29" t="s">
        <v>19</v>
      </c>
      <c r="B13" s="2" t="s">
        <v>50</v>
      </c>
      <c r="C13" s="76">
        <v>8591</v>
      </c>
      <c r="D13" s="77">
        <f>C13/C18</f>
        <v>0.22584715686532245</v>
      </c>
    </row>
    <row r="14" spans="1:4" s="18" customFormat="1" ht="15.75">
      <c r="A14" s="44" t="s">
        <v>12</v>
      </c>
      <c r="B14" s="22" t="s">
        <v>65</v>
      </c>
      <c r="C14" s="76">
        <v>7440</v>
      </c>
      <c r="D14" s="77">
        <f>C14/C18</f>
        <v>0.1955887378742869</v>
      </c>
    </row>
    <row r="15" spans="1:4" s="18" customFormat="1" ht="15.75">
      <c r="A15" s="44" t="s">
        <v>2</v>
      </c>
      <c r="B15" s="22" t="s">
        <v>66</v>
      </c>
      <c r="C15" s="76">
        <v>0</v>
      </c>
      <c r="D15" s="77">
        <v>0</v>
      </c>
    </row>
    <row r="16" spans="1:4" s="18" customFormat="1" ht="15.75">
      <c r="A16" s="44" t="s">
        <v>3</v>
      </c>
      <c r="B16" s="22" t="s">
        <v>67</v>
      </c>
      <c r="C16" s="76">
        <v>11111</v>
      </c>
      <c r="D16" s="77">
        <f>C16/C18</f>
        <v>0.2920949551775809</v>
      </c>
    </row>
    <row r="17" spans="1:4" s="18" customFormat="1" ht="15.75">
      <c r="A17" s="44" t="s">
        <v>4</v>
      </c>
      <c r="B17" s="22" t="s">
        <v>68</v>
      </c>
      <c r="C17" s="76">
        <v>10</v>
      </c>
      <c r="D17" s="78">
        <f>C17/C18</f>
        <v>0.0002628880885407082</v>
      </c>
    </row>
    <row r="18" spans="1:4" s="18" customFormat="1" ht="15.75">
      <c r="A18" s="19"/>
      <c r="B18" s="4" t="s">
        <v>58</v>
      </c>
      <c r="C18" s="4">
        <f>C11+C14+C16+C17</f>
        <v>38039</v>
      </c>
      <c r="D18" s="39">
        <f>D11+D14+D16+D17</f>
        <v>0.9999999999999999</v>
      </c>
    </row>
    <row r="19" s="18" customFormat="1" ht="15.75">
      <c r="A19" s="20"/>
    </row>
    <row r="20" s="18" customFormat="1" ht="15.75">
      <c r="A20" s="20"/>
    </row>
    <row r="21" s="18" customFormat="1" ht="15.75">
      <c r="A21" s="20"/>
    </row>
    <row r="22" s="18" customFormat="1" ht="15.75">
      <c r="A22" s="20"/>
    </row>
    <row r="23" s="18" customFormat="1" ht="15.75">
      <c r="A23" s="20"/>
    </row>
    <row r="24" s="18" customFormat="1" ht="15.75">
      <c r="A24" s="20"/>
    </row>
    <row r="25" s="18" customFormat="1" ht="15.75">
      <c r="A25" s="20"/>
    </row>
    <row r="26" s="18" customFormat="1" ht="15.75">
      <c r="A26" s="20"/>
    </row>
    <row r="27" s="18" customFormat="1" ht="15.75">
      <c r="A27" s="20"/>
    </row>
    <row r="28" s="18" customFormat="1" ht="15.75">
      <c r="A28" s="20"/>
    </row>
  </sheetData>
  <sheetProtection/>
  <mergeCells count="9">
    <mergeCell ref="A8:A9"/>
    <mergeCell ref="B8:B9"/>
    <mergeCell ref="C8:D8"/>
    <mergeCell ref="C2:D2"/>
    <mergeCell ref="B5:D5"/>
    <mergeCell ref="B6:D6"/>
    <mergeCell ref="A7:B7"/>
    <mergeCell ref="C7:D7"/>
    <mergeCell ref="B4:D4"/>
  </mergeCells>
  <printOptions/>
  <pageMargins left="0.5511811023622047" right="0.1968503937007874" top="0.7480314960629921" bottom="0.2755905511811024" header="0.15748031496062992" footer="0.15748031496062992"/>
  <pageSetup fitToHeight="1" fitToWidth="1" horizontalDpi="600" verticalDpi="600" orientation="landscape" paperSize="9" r:id="rId1"/>
  <ignoredErrors>
    <ignoredError sqref="C1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H79"/>
  <sheetViews>
    <sheetView zoomScale="60" zoomScaleNormal="60" zoomScalePageLayoutView="0" workbookViewId="0" topLeftCell="A38">
      <selection activeCell="D37" sqref="D37"/>
    </sheetView>
  </sheetViews>
  <sheetFormatPr defaultColWidth="9.140625" defaultRowHeight="12.75"/>
  <cols>
    <col min="1" max="1" width="7.28125" style="10" customWidth="1"/>
    <col min="2" max="2" width="59.8515625" style="11" bestFit="1" customWidth="1"/>
    <col min="3" max="3" width="18.57421875" style="11" bestFit="1" customWidth="1"/>
    <col min="4" max="4" width="20.421875" style="11" bestFit="1" customWidth="1"/>
    <col min="5" max="5" width="62.28125" style="32" customWidth="1"/>
    <col min="6" max="6" width="17.57421875" style="11" bestFit="1" customWidth="1"/>
    <col min="7" max="7" width="13.8515625" style="11" bestFit="1" customWidth="1"/>
    <col min="8" max="8" width="20.8515625" style="11" bestFit="1" customWidth="1"/>
    <col min="9" max="16384" width="9.140625" style="11" customWidth="1"/>
  </cols>
  <sheetData>
    <row r="1" ht="15.75">
      <c r="H1" s="17" t="s">
        <v>62</v>
      </c>
    </row>
    <row r="3" spans="1:7" s="14" customFormat="1" ht="15.75">
      <c r="A3" s="13"/>
      <c r="B3" s="90" t="s">
        <v>70</v>
      </c>
      <c r="C3" s="90"/>
      <c r="D3" s="90"/>
      <c r="E3" s="90"/>
      <c r="F3" s="90"/>
      <c r="G3" s="7"/>
    </row>
    <row r="4" spans="2:7" ht="15.75">
      <c r="B4" s="85" t="s">
        <v>178</v>
      </c>
      <c r="C4" s="85"/>
      <c r="D4" s="85"/>
      <c r="E4" s="85"/>
      <c r="F4" s="85"/>
      <c r="G4" s="15"/>
    </row>
    <row r="5" spans="2:6" ht="15.75">
      <c r="B5" s="87" t="s">
        <v>179</v>
      </c>
      <c r="C5" s="87"/>
      <c r="D5" s="87"/>
      <c r="E5" s="87"/>
      <c r="F5" s="87"/>
    </row>
    <row r="6" spans="2:6" ht="15.75">
      <c r="B6" s="6"/>
      <c r="C6" s="6"/>
      <c r="D6" s="6"/>
      <c r="E6" s="33"/>
      <c r="F6" s="6"/>
    </row>
    <row r="7" spans="2:6" ht="15.75">
      <c r="B7" s="6"/>
      <c r="C7" s="6"/>
      <c r="D7" s="6"/>
      <c r="E7" s="33"/>
      <c r="F7" s="6"/>
    </row>
    <row r="8" spans="1:8" s="26" customFormat="1" ht="27.75" customHeight="1">
      <c r="A8" s="96" t="s">
        <v>0</v>
      </c>
      <c r="B8" s="96" t="s">
        <v>49</v>
      </c>
      <c r="C8" s="96" t="s">
        <v>48</v>
      </c>
      <c r="D8" s="96" t="s">
        <v>14</v>
      </c>
      <c r="E8" s="96" t="s">
        <v>180</v>
      </c>
      <c r="F8" s="96" t="s">
        <v>33</v>
      </c>
      <c r="G8" s="91" t="s">
        <v>227</v>
      </c>
      <c r="H8" s="91"/>
    </row>
    <row r="9" spans="1:8" s="41" customFormat="1" ht="96" customHeight="1">
      <c r="A9" s="97"/>
      <c r="B9" s="97"/>
      <c r="C9" s="97"/>
      <c r="D9" s="97"/>
      <c r="E9" s="97"/>
      <c r="F9" s="97"/>
      <c r="G9" s="3" t="s">
        <v>43</v>
      </c>
      <c r="H9" s="3" t="s">
        <v>60</v>
      </c>
    </row>
    <row r="10" spans="1:8" s="28" customFormat="1" ht="15.75">
      <c r="A10" s="9">
        <v>1</v>
      </c>
      <c r="B10" s="9">
        <v>2</v>
      </c>
      <c r="C10" s="9">
        <v>3</v>
      </c>
      <c r="D10" s="9">
        <v>4</v>
      </c>
      <c r="E10" s="9">
        <v>5</v>
      </c>
      <c r="F10" s="9">
        <v>6</v>
      </c>
      <c r="G10" s="9">
        <v>7</v>
      </c>
      <c r="H10" s="9">
        <v>8</v>
      </c>
    </row>
    <row r="11" spans="1:8" s="1" customFormat="1" ht="46.5" customHeight="1">
      <c r="A11" s="44" t="s">
        <v>1</v>
      </c>
      <c r="B11" s="92" t="s">
        <v>57</v>
      </c>
      <c r="C11" s="92"/>
      <c r="D11" s="92"/>
      <c r="E11" s="92"/>
      <c r="F11" s="92"/>
      <c r="G11" s="4">
        <f>SUM(G12:G30)</f>
        <v>3734</v>
      </c>
      <c r="H11" s="39">
        <f>G11/38039</f>
        <v>0.09816241226110045</v>
      </c>
    </row>
    <row r="12" spans="1:8" s="1" customFormat="1" ht="54" customHeight="1">
      <c r="A12" s="50" t="s">
        <v>18</v>
      </c>
      <c r="B12" s="31" t="s">
        <v>87</v>
      </c>
      <c r="C12" s="31" t="s">
        <v>83</v>
      </c>
      <c r="D12" s="43" t="s">
        <v>88</v>
      </c>
      <c r="E12" s="47" t="s">
        <v>144</v>
      </c>
      <c r="F12" s="50" t="s">
        <v>71</v>
      </c>
      <c r="G12" s="36">
        <v>131</v>
      </c>
      <c r="H12" s="37">
        <f>G12/38039</f>
        <v>0.0034438339598832778</v>
      </c>
    </row>
    <row r="13" spans="1:8" s="1" customFormat="1" ht="119.25" customHeight="1">
      <c r="A13" s="50" t="s">
        <v>19</v>
      </c>
      <c r="B13" s="31" t="s">
        <v>140</v>
      </c>
      <c r="C13" s="31" t="s">
        <v>83</v>
      </c>
      <c r="D13" s="43" t="s">
        <v>139</v>
      </c>
      <c r="E13" s="47" t="s">
        <v>145</v>
      </c>
      <c r="F13" s="50" t="s">
        <v>71</v>
      </c>
      <c r="G13" s="36">
        <v>243</v>
      </c>
      <c r="H13" s="37">
        <f aca="true" t="shared" si="0" ref="H13:H30">G13/38039</f>
        <v>0.0063881805515392095</v>
      </c>
    </row>
    <row r="14" spans="1:8" s="1" customFormat="1" ht="96.75" customHeight="1">
      <c r="A14" s="50" t="s">
        <v>72</v>
      </c>
      <c r="B14" s="31" t="s">
        <v>184</v>
      </c>
      <c r="C14" s="31" t="s">
        <v>83</v>
      </c>
      <c r="D14" s="43" t="s">
        <v>185</v>
      </c>
      <c r="E14" s="47" t="s">
        <v>183</v>
      </c>
      <c r="F14" s="50" t="s">
        <v>71</v>
      </c>
      <c r="G14" s="36">
        <v>345</v>
      </c>
      <c r="H14" s="37">
        <f t="shared" si="0"/>
        <v>0.009069639054654433</v>
      </c>
    </row>
    <row r="15" spans="1:8" s="1" customFormat="1" ht="138.75" customHeight="1">
      <c r="A15" s="50" t="s">
        <v>73</v>
      </c>
      <c r="B15" s="31" t="s">
        <v>186</v>
      </c>
      <c r="C15" s="31" t="s">
        <v>83</v>
      </c>
      <c r="D15" s="43" t="s">
        <v>187</v>
      </c>
      <c r="E15" s="47" t="s">
        <v>188</v>
      </c>
      <c r="F15" s="50" t="s">
        <v>71</v>
      </c>
      <c r="G15" s="36">
        <v>101</v>
      </c>
      <c r="H15" s="37">
        <f t="shared" si="0"/>
        <v>0.002655169694261153</v>
      </c>
    </row>
    <row r="16" spans="1:8" s="1" customFormat="1" ht="66.75" customHeight="1">
      <c r="A16" s="50" t="s">
        <v>74</v>
      </c>
      <c r="B16" s="31" t="s">
        <v>138</v>
      </c>
      <c r="C16" s="31" t="s">
        <v>83</v>
      </c>
      <c r="D16" s="43" t="s">
        <v>137</v>
      </c>
      <c r="E16" s="47" t="s">
        <v>147</v>
      </c>
      <c r="F16" s="50" t="s">
        <v>71</v>
      </c>
      <c r="G16" s="36">
        <v>18</v>
      </c>
      <c r="H16" s="37">
        <f t="shared" si="0"/>
        <v>0.0004731985593732748</v>
      </c>
    </row>
    <row r="17" spans="1:8" s="1" customFormat="1" ht="54.75" customHeight="1">
      <c r="A17" s="50" t="s">
        <v>75</v>
      </c>
      <c r="B17" s="31" t="s">
        <v>230</v>
      </c>
      <c r="C17" s="31" t="s">
        <v>83</v>
      </c>
      <c r="D17" s="43" t="s">
        <v>231</v>
      </c>
      <c r="E17" s="47" t="s">
        <v>232</v>
      </c>
      <c r="F17" s="50" t="s">
        <v>71</v>
      </c>
      <c r="G17" s="36">
        <v>42</v>
      </c>
      <c r="H17" s="37">
        <f t="shared" si="0"/>
        <v>0.0011041299718709745</v>
      </c>
    </row>
    <row r="18" spans="1:8" s="48" customFormat="1" ht="53.25" customHeight="1">
      <c r="A18" s="52" t="s">
        <v>79</v>
      </c>
      <c r="B18" s="31" t="s">
        <v>99</v>
      </c>
      <c r="C18" s="31" t="s">
        <v>83</v>
      </c>
      <c r="D18" s="43" t="s">
        <v>136</v>
      </c>
      <c r="E18" s="46" t="s">
        <v>146</v>
      </c>
      <c r="F18" s="50" t="s">
        <v>71</v>
      </c>
      <c r="G18" s="36">
        <v>294</v>
      </c>
      <c r="H18" s="37">
        <f t="shared" si="0"/>
        <v>0.007728909803096822</v>
      </c>
    </row>
    <row r="19" spans="1:8" s="48" customFormat="1" ht="55.5" customHeight="1">
      <c r="A19" s="52" t="s">
        <v>80</v>
      </c>
      <c r="B19" s="31" t="s">
        <v>133</v>
      </c>
      <c r="C19" s="31" t="s">
        <v>83</v>
      </c>
      <c r="D19" s="57" t="s">
        <v>132</v>
      </c>
      <c r="E19" s="47" t="s">
        <v>149</v>
      </c>
      <c r="F19" s="50" t="s">
        <v>71</v>
      </c>
      <c r="G19" s="36">
        <v>1012</v>
      </c>
      <c r="H19" s="37">
        <f t="shared" si="0"/>
        <v>0.026604274560319673</v>
      </c>
    </row>
    <row r="20" spans="1:8" s="48" customFormat="1" ht="69" customHeight="1">
      <c r="A20" s="52" t="s">
        <v>81</v>
      </c>
      <c r="B20" s="31" t="s">
        <v>233</v>
      </c>
      <c r="C20" s="31" t="s">
        <v>83</v>
      </c>
      <c r="D20" s="43" t="s">
        <v>234</v>
      </c>
      <c r="E20" s="47" t="s">
        <v>235</v>
      </c>
      <c r="F20" s="50" t="s">
        <v>71</v>
      </c>
      <c r="G20" s="36">
        <v>499</v>
      </c>
      <c r="H20" s="37">
        <f t="shared" si="0"/>
        <v>0.01311811561818134</v>
      </c>
    </row>
    <row r="21" spans="1:8" s="48" customFormat="1" ht="31.5">
      <c r="A21" s="52" t="s">
        <v>89</v>
      </c>
      <c r="B21" s="31" t="s">
        <v>84</v>
      </c>
      <c r="C21" s="31" t="s">
        <v>83</v>
      </c>
      <c r="D21" s="43" t="s">
        <v>85</v>
      </c>
      <c r="E21" s="47" t="s">
        <v>150</v>
      </c>
      <c r="F21" s="50" t="s">
        <v>71</v>
      </c>
      <c r="G21" s="36">
        <v>131</v>
      </c>
      <c r="H21" s="37">
        <f t="shared" si="0"/>
        <v>0.0034438339598832778</v>
      </c>
    </row>
    <row r="22" spans="1:8" s="48" customFormat="1" ht="31.5">
      <c r="A22" s="52" t="s">
        <v>105</v>
      </c>
      <c r="B22" s="31" t="s">
        <v>189</v>
      </c>
      <c r="C22" s="31" t="s">
        <v>83</v>
      </c>
      <c r="D22" s="43" t="s">
        <v>86</v>
      </c>
      <c r="E22" s="47" t="s">
        <v>190</v>
      </c>
      <c r="F22" s="50" t="s">
        <v>71</v>
      </c>
      <c r="G22" s="36">
        <v>10</v>
      </c>
      <c r="H22" s="37">
        <f t="shared" si="0"/>
        <v>0.0002628880885407082</v>
      </c>
    </row>
    <row r="23" spans="1:8" s="48" customFormat="1" ht="84" customHeight="1">
      <c r="A23" s="52" t="s">
        <v>218</v>
      </c>
      <c r="B23" s="31" t="s">
        <v>191</v>
      </c>
      <c r="C23" s="31" t="s">
        <v>83</v>
      </c>
      <c r="D23" s="43" t="s">
        <v>192</v>
      </c>
      <c r="E23" s="47" t="s">
        <v>193</v>
      </c>
      <c r="F23" s="50" t="s">
        <v>71</v>
      </c>
      <c r="G23" s="36">
        <v>39</v>
      </c>
      <c r="H23" s="37">
        <f t="shared" si="0"/>
        <v>0.0010252635453087621</v>
      </c>
    </row>
    <row r="24" spans="1:8" s="48" customFormat="1" ht="163.5" customHeight="1">
      <c r="A24" s="50" t="s">
        <v>219</v>
      </c>
      <c r="B24" s="31" t="s">
        <v>131</v>
      </c>
      <c r="C24" s="31" t="s">
        <v>83</v>
      </c>
      <c r="D24" s="43" t="s">
        <v>130</v>
      </c>
      <c r="E24" s="47" t="s">
        <v>151</v>
      </c>
      <c r="F24" s="50" t="s">
        <v>71</v>
      </c>
      <c r="G24" s="36">
        <v>34</v>
      </c>
      <c r="H24" s="37">
        <f t="shared" si="0"/>
        <v>0.0008938195010384079</v>
      </c>
    </row>
    <row r="25" spans="1:8" s="48" customFormat="1" ht="36" customHeight="1">
      <c r="A25" s="50" t="s">
        <v>220</v>
      </c>
      <c r="B25" s="31" t="s">
        <v>129</v>
      </c>
      <c r="C25" s="31" t="s">
        <v>83</v>
      </c>
      <c r="D25" s="43" t="s">
        <v>128</v>
      </c>
      <c r="E25" s="47" t="s">
        <v>152</v>
      </c>
      <c r="F25" s="50" t="s">
        <v>71</v>
      </c>
      <c r="G25" s="36">
        <v>16</v>
      </c>
      <c r="H25" s="37">
        <f t="shared" si="0"/>
        <v>0.00042062094166513315</v>
      </c>
    </row>
    <row r="26" spans="1:8" s="48" customFormat="1" ht="117.75" customHeight="1">
      <c r="A26" s="50" t="s">
        <v>221</v>
      </c>
      <c r="B26" s="31" t="s">
        <v>236</v>
      </c>
      <c r="C26" s="46" t="s">
        <v>83</v>
      </c>
      <c r="D26" s="43" t="s">
        <v>237</v>
      </c>
      <c r="E26" s="69" t="s">
        <v>238</v>
      </c>
      <c r="F26" s="50" t="s">
        <v>71</v>
      </c>
      <c r="G26" s="36">
        <v>478</v>
      </c>
      <c r="H26" s="37">
        <f t="shared" si="0"/>
        <v>0.012566050632245853</v>
      </c>
    </row>
    <row r="27" spans="1:8" s="48" customFormat="1" ht="49.5" customHeight="1">
      <c r="A27" s="50" t="s">
        <v>222</v>
      </c>
      <c r="B27" s="31" t="s">
        <v>195</v>
      </c>
      <c r="C27" s="31" t="s">
        <v>83</v>
      </c>
      <c r="D27" s="43" t="s">
        <v>196</v>
      </c>
      <c r="E27" s="47" t="s">
        <v>194</v>
      </c>
      <c r="F27" s="50" t="s">
        <v>71</v>
      </c>
      <c r="G27" s="36">
        <v>38</v>
      </c>
      <c r="H27" s="37">
        <f t="shared" si="0"/>
        <v>0.0009989747364546912</v>
      </c>
    </row>
    <row r="28" spans="1:8" s="48" customFormat="1" ht="201" customHeight="1">
      <c r="A28" s="52" t="s">
        <v>239</v>
      </c>
      <c r="B28" s="31" t="s">
        <v>135</v>
      </c>
      <c r="C28" s="31" t="s">
        <v>83</v>
      </c>
      <c r="D28" s="43" t="s">
        <v>134</v>
      </c>
      <c r="E28" s="47" t="s">
        <v>148</v>
      </c>
      <c r="F28" s="50" t="s">
        <v>71</v>
      </c>
      <c r="G28" s="36">
        <v>132</v>
      </c>
      <c r="H28" s="37">
        <f t="shared" si="0"/>
        <v>0.0034701227687373485</v>
      </c>
    </row>
    <row r="29" spans="1:8" s="48" customFormat="1" ht="104.25" customHeight="1">
      <c r="A29" s="52" t="s">
        <v>240</v>
      </c>
      <c r="B29" s="31" t="s">
        <v>197</v>
      </c>
      <c r="C29" s="31" t="s">
        <v>83</v>
      </c>
      <c r="D29" s="43" t="s">
        <v>198</v>
      </c>
      <c r="E29" s="47" t="s">
        <v>199</v>
      </c>
      <c r="F29" s="50" t="s">
        <v>71</v>
      </c>
      <c r="G29" s="36">
        <v>164</v>
      </c>
      <c r="H29" s="37">
        <f t="shared" si="0"/>
        <v>0.004311364652067615</v>
      </c>
    </row>
    <row r="30" spans="1:8" s="48" customFormat="1" ht="69" customHeight="1">
      <c r="A30" s="50" t="s">
        <v>241</v>
      </c>
      <c r="B30" s="31" t="s">
        <v>127</v>
      </c>
      <c r="C30" s="31" t="s">
        <v>83</v>
      </c>
      <c r="D30" s="43" t="s">
        <v>126</v>
      </c>
      <c r="E30" s="47" t="s">
        <v>153</v>
      </c>
      <c r="F30" s="50" t="s">
        <v>71</v>
      </c>
      <c r="G30" s="36">
        <v>7</v>
      </c>
      <c r="H30" s="37">
        <f t="shared" si="0"/>
        <v>0.00018402166197849576</v>
      </c>
    </row>
    <row r="31" spans="1:8" s="1" customFormat="1" ht="15.75">
      <c r="A31" s="44" t="s">
        <v>17</v>
      </c>
      <c r="B31" s="2"/>
      <c r="C31" s="2"/>
      <c r="D31" s="2"/>
      <c r="E31" s="34"/>
      <c r="F31" s="2"/>
      <c r="G31" s="27"/>
      <c r="H31" s="30"/>
    </row>
    <row r="32" spans="1:8" s="1" customFormat="1" ht="43.5" customHeight="1">
      <c r="A32" s="44" t="s">
        <v>12</v>
      </c>
      <c r="B32" s="92" t="s">
        <v>45</v>
      </c>
      <c r="C32" s="92"/>
      <c r="D32" s="92"/>
      <c r="E32" s="92"/>
      <c r="F32" s="92"/>
      <c r="G32" s="4">
        <f>SUM(G33:G41)</f>
        <v>624</v>
      </c>
      <c r="H32" s="39">
        <f>G32/38039</f>
        <v>0.016404216724940194</v>
      </c>
    </row>
    <row r="33" spans="1:8" s="1" customFormat="1" ht="117.75" customHeight="1">
      <c r="A33" s="50" t="s">
        <v>20</v>
      </c>
      <c r="B33" s="42" t="s">
        <v>171</v>
      </c>
      <c r="C33" s="31" t="s">
        <v>83</v>
      </c>
      <c r="D33" s="43" t="s">
        <v>167</v>
      </c>
      <c r="E33" s="69" t="s">
        <v>164</v>
      </c>
      <c r="F33" s="50" t="s">
        <v>71</v>
      </c>
      <c r="G33" s="36">
        <v>20</v>
      </c>
      <c r="H33" s="30">
        <f>G33/38039</f>
        <v>0.0005257761770814164</v>
      </c>
    </row>
    <row r="34" spans="1:8" s="1" customFormat="1" ht="116.25" customHeight="1">
      <c r="A34" s="50" t="s">
        <v>21</v>
      </c>
      <c r="B34" s="42" t="s">
        <v>172</v>
      </c>
      <c r="C34" s="31" t="s">
        <v>83</v>
      </c>
      <c r="D34" s="43" t="s">
        <v>125</v>
      </c>
      <c r="E34" s="51" t="s">
        <v>163</v>
      </c>
      <c r="F34" s="50" t="s">
        <v>71</v>
      </c>
      <c r="G34" s="36">
        <v>114</v>
      </c>
      <c r="H34" s="30">
        <f aca="true" t="shared" si="1" ref="H34:H41">G34/38039</f>
        <v>0.0029969242093640736</v>
      </c>
    </row>
    <row r="35" spans="1:8" s="18" customFormat="1" ht="113.25" customHeight="1">
      <c r="A35" s="50" t="s">
        <v>112</v>
      </c>
      <c r="B35" s="42" t="s">
        <v>213</v>
      </c>
      <c r="C35" s="31" t="s">
        <v>83</v>
      </c>
      <c r="D35" s="43" t="s">
        <v>214</v>
      </c>
      <c r="E35" s="69" t="s">
        <v>215</v>
      </c>
      <c r="F35" s="50" t="s">
        <v>71</v>
      </c>
      <c r="G35" s="36">
        <v>128</v>
      </c>
      <c r="H35" s="30">
        <f t="shared" si="1"/>
        <v>0.0033649675333210652</v>
      </c>
    </row>
    <row r="36" spans="1:8" s="1" customFormat="1" ht="114" customHeight="1">
      <c r="A36" s="50" t="s">
        <v>113</v>
      </c>
      <c r="B36" s="42" t="s">
        <v>103</v>
      </c>
      <c r="C36" s="31" t="s">
        <v>83</v>
      </c>
      <c r="D36" s="43" t="s">
        <v>124</v>
      </c>
      <c r="E36" s="51" t="s">
        <v>155</v>
      </c>
      <c r="F36" s="50" t="s">
        <v>71</v>
      </c>
      <c r="G36" s="36">
        <v>66</v>
      </c>
      <c r="H36" s="30">
        <f t="shared" si="1"/>
        <v>0.0017350613843686742</v>
      </c>
    </row>
    <row r="37" spans="1:8" s="1" customFormat="1" ht="51.75" customHeight="1">
      <c r="A37" s="44" t="s">
        <v>114</v>
      </c>
      <c r="B37" s="2" t="s">
        <v>216</v>
      </c>
      <c r="C37" s="31" t="s">
        <v>83</v>
      </c>
      <c r="D37" s="2" t="s">
        <v>276</v>
      </c>
      <c r="E37" s="2" t="s">
        <v>217</v>
      </c>
      <c r="F37" s="50" t="s">
        <v>71</v>
      </c>
      <c r="G37" s="27">
        <v>67</v>
      </c>
      <c r="H37" s="30">
        <f t="shared" si="1"/>
        <v>0.0017613501932227452</v>
      </c>
    </row>
    <row r="38" spans="1:8" s="1" customFormat="1" ht="113.25" customHeight="1">
      <c r="A38" s="50" t="s">
        <v>115</v>
      </c>
      <c r="B38" s="42" t="s">
        <v>168</v>
      </c>
      <c r="C38" s="31" t="s">
        <v>83</v>
      </c>
      <c r="D38" s="43" t="s">
        <v>123</v>
      </c>
      <c r="E38" s="51" t="s">
        <v>154</v>
      </c>
      <c r="F38" s="50" t="s">
        <v>71</v>
      </c>
      <c r="G38" s="36">
        <v>44</v>
      </c>
      <c r="H38" s="30">
        <f t="shared" si="1"/>
        <v>0.001156707589579116</v>
      </c>
    </row>
    <row r="39" spans="1:8" s="1" customFormat="1" ht="50.25" customHeight="1">
      <c r="A39" s="50" t="s">
        <v>223</v>
      </c>
      <c r="B39" s="42" t="s">
        <v>244</v>
      </c>
      <c r="C39" s="31" t="s">
        <v>83</v>
      </c>
      <c r="D39" s="43" t="s">
        <v>122</v>
      </c>
      <c r="E39" s="51" t="s">
        <v>156</v>
      </c>
      <c r="F39" s="50" t="s">
        <v>71</v>
      </c>
      <c r="G39" s="36">
        <v>125</v>
      </c>
      <c r="H39" s="30">
        <f t="shared" si="1"/>
        <v>0.0032861011067588527</v>
      </c>
    </row>
    <row r="40" spans="1:8" s="1" customFormat="1" ht="150" customHeight="1">
      <c r="A40" s="50" t="s">
        <v>224</v>
      </c>
      <c r="B40" s="42" t="s">
        <v>121</v>
      </c>
      <c r="C40" s="31" t="s">
        <v>83</v>
      </c>
      <c r="D40" s="43" t="s">
        <v>120</v>
      </c>
      <c r="E40" s="51" t="s">
        <v>157</v>
      </c>
      <c r="F40" s="50" t="s">
        <v>71</v>
      </c>
      <c r="G40" s="36">
        <v>9</v>
      </c>
      <c r="H40" s="30">
        <f t="shared" si="1"/>
        <v>0.0002365992796866374</v>
      </c>
    </row>
    <row r="41" spans="1:8" s="1" customFormat="1" ht="66.75" customHeight="1">
      <c r="A41" s="50" t="s">
        <v>242</v>
      </c>
      <c r="B41" s="42" t="s">
        <v>243</v>
      </c>
      <c r="C41" s="31" t="s">
        <v>83</v>
      </c>
      <c r="D41" s="43" t="s">
        <v>245</v>
      </c>
      <c r="E41" s="51" t="s">
        <v>246</v>
      </c>
      <c r="F41" s="50" t="s">
        <v>71</v>
      </c>
      <c r="G41" s="36">
        <v>51</v>
      </c>
      <c r="H41" s="30">
        <f t="shared" si="1"/>
        <v>0.001340729251557612</v>
      </c>
    </row>
    <row r="42" spans="1:8" s="1" customFormat="1" ht="15.75">
      <c r="A42" s="44"/>
      <c r="B42" s="2"/>
      <c r="C42" s="2"/>
      <c r="D42" s="2"/>
      <c r="E42" s="34"/>
      <c r="F42" s="2"/>
      <c r="G42" s="27"/>
      <c r="H42" s="30"/>
    </row>
    <row r="43" spans="1:8" s="1" customFormat="1" ht="15.75">
      <c r="A43" s="44" t="s">
        <v>17</v>
      </c>
      <c r="B43" s="2"/>
      <c r="C43" s="2"/>
      <c r="D43" s="2"/>
      <c r="E43" s="34"/>
      <c r="F43" s="2"/>
      <c r="G43" s="27"/>
      <c r="H43" s="30"/>
    </row>
    <row r="44" spans="1:8" s="1" customFormat="1" ht="24" customHeight="1">
      <c r="A44" s="44" t="s">
        <v>2</v>
      </c>
      <c r="B44" s="92" t="s">
        <v>30</v>
      </c>
      <c r="C44" s="92"/>
      <c r="D44" s="92"/>
      <c r="E44" s="92"/>
      <c r="F44" s="92"/>
      <c r="G44" s="4">
        <f>SUM(G45:G54)</f>
        <v>3156</v>
      </c>
      <c r="H44" s="39">
        <f>G44/38039</f>
        <v>0.08296748074344751</v>
      </c>
    </row>
    <row r="45" spans="1:8" s="1" customFormat="1" ht="36" customHeight="1">
      <c r="A45" s="44" t="s">
        <v>22</v>
      </c>
      <c r="B45" s="2" t="s">
        <v>93</v>
      </c>
      <c r="C45" s="2" t="s">
        <v>116</v>
      </c>
      <c r="D45" s="43" t="s">
        <v>119</v>
      </c>
      <c r="E45" s="34" t="s">
        <v>158</v>
      </c>
      <c r="F45" s="50" t="s">
        <v>71</v>
      </c>
      <c r="G45" s="27">
        <v>525</v>
      </c>
      <c r="H45" s="30">
        <f>G45/38039</f>
        <v>0.013801624648387181</v>
      </c>
    </row>
    <row r="46" spans="1:8" s="1" customFormat="1" ht="36" customHeight="1">
      <c r="A46" s="44" t="s">
        <v>23</v>
      </c>
      <c r="B46" s="2" t="s">
        <v>95</v>
      </c>
      <c r="C46" s="2" t="s">
        <v>116</v>
      </c>
      <c r="D46" s="43" t="s">
        <v>272</v>
      </c>
      <c r="E46" s="34" t="s">
        <v>158</v>
      </c>
      <c r="F46" s="50" t="s">
        <v>71</v>
      </c>
      <c r="G46" s="27">
        <v>388</v>
      </c>
      <c r="H46" s="30">
        <f aca="true" t="shared" si="2" ref="H46:H54">G46/38039</f>
        <v>0.01020005783537948</v>
      </c>
    </row>
    <row r="47" spans="1:8" s="1" customFormat="1" ht="36" customHeight="1">
      <c r="A47" s="44" t="s">
        <v>91</v>
      </c>
      <c r="B47" s="2" t="s">
        <v>200</v>
      </c>
      <c r="C47" s="2" t="s">
        <v>116</v>
      </c>
      <c r="D47" s="43" t="s">
        <v>201</v>
      </c>
      <c r="E47" s="34" t="s">
        <v>158</v>
      </c>
      <c r="F47" s="50" t="s">
        <v>71</v>
      </c>
      <c r="G47" s="27">
        <v>521</v>
      </c>
      <c r="H47" s="30">
        <f t="shared" si="2"/>
        <v>0.013696469412970898</v>
      </c>
    </row>
    <row r="48" spans="1:8" s="1" customFormat="1" ht="36" customHeight="1">
      <c r="A48" s="44" t="s">
        <v>92</v>
      </c>
      <c r="B48" s="2" t="s">
        <v>247</v>
      </c>
      <c r="C48" s="2" t="s">
        <v>116</v>
      </c>
      <c r="D48" s="43" t="s">
        <v>273</v>
      </c>
      <c r="E48" s="34" t="s">
        <v>158</v>
      </c>
      <c r="F48" s="44" t="s">
        <v>71</v>
      </c>
      <c r="G48" s="27">
        <v>401</v>
      </c>
      <c r="H48" s="30">
        <f t="shared" si="2"/>
        <v>0.0105418123504824</v>
      </c>
    </row>
    <row r="49" spans="1:8" s="1" customFormat="1" ht="35.25" customHeight="1">
      <c r="A49" s="44" t="s">
        <v>94</v>
      </c>
      <c r="B49" s="2" t="s">
        <v>248</v>
      </c>
      <c r="C49" s="2" t="s">
        <v>116</v>
      </c>
      <c r="D49" s="43" t="s">
        <v>274</v>
      </c>
      <c r="E49" s="34" t="s">
        <v>158</v>
      </c>
      <c r="F49" s="50" t="s">
        <v>71</v>
      </c>
      <c r="G49" s="27">
        <v>217</v>
      </c>
      <c r="H49" s="30">
        <f t="shared" si="2"/>
        <v>0.0057046715213333685</v>
      </c>
    </row>
    <row r="50" spans="1:8" s="1" customFormat="1" ht="34.5" customHeight="1">
      <c r="A50" s="44" t="s">
        <v>106</v>
      </c>
      <c r="B50" s="2" t="s">
        <v>202</v>
      </c>
      <c r="C50" s="2" t="s">
        <v>116</v>
      </c>
      <c r="D50" s="43" t="s">
        <v>203</v>
      </c>
      <c r="E50" s="34" t="s">
        <v>158</v>
      </c>
      <c r="F50" s="50" t="s">
        <v>71</v>
      </c>
      <c r="G50" s="27">
        <v>569</v>
      </c>
      <c r="H50" s="30">
        <f t="shared" si="2"/>
        <v>0.014958332237966297</v>
      </c>
    </row>
    <row r="51" spans="1:8" s="1" customFormat="1" ht="36" customHeight="1">
      <c r="A51" s="44" t="s">
        <v>107</v>
      </c>
      <c r="B51" s="43" t="s">
        <v>111</v>
      </c>
      <c r="C51" s="2" t="s">
        <v>116</v>
      </c>
      <c r="D51" s="43" t="s">
        <v>118</v>
      </c>
      <c r="E51" s="34" t="s">
        <v>158</v>
      </c>
      <c r="F51" s="50" t="s">
        <v>71</v>
      </c>
      <c r="G51" s="27">
        <v>116</v>
      </c>
      <c r="H51" s="30">
        <f t="shared" si="2"/>
        <v>0.0030495018270722154</v>
      </c>
    </row>
    <row r="52" spans="1:8" s="1" customFormat="1" ht="36" customHeight="1">
      <c r="A52" s="44" t="s">
        <v>108</v>
      </c>
      <c r="B52" s="43" t="s">
        <v>277</v>
      </c>
      <c r="C52" s="2" t="s">
        <v>116</v>
      </c>
      <c r="D52" s="43" t="s">
        <v>278</v>
      </c>
      <c r="E52" s="34" t="s">
        <v>158</v>
      </c>
      <c r="F52" s="50" t="s">
        <v>71</v>
      </c>
      <c r="G52" s="27">
        <v>316</v>
      </c>
      <c r="H52" s="30">
        <f t="shared" si="2"/>
        <v>0.00830726359788638</v>
      </c>
    </row>
    <row r="53" spans="1:8" s="1" customFormat="1" ht="36" customHeight="1">
      <c r="A53" s="44" t="s">
        <v>225</v>
      </c>
      <c r="B53" s="2" t="s">
        <v>109</v>
      </c>
      <c r="C53" s="2" t="s">
        <v>116</v>
      </c>
      <c r="D53" s="2" t="s">
        <v>165</v>
      </c>
      <c r="E53" s="34" t="s">
        <v>158</v>
      </c>
      <c r="F53" s="50" t="s">
        <v>71</v>
      </c>
      <c r="G53" s="27">
        <v>38</v>
      </c>
      <c r="H53" s="30">
        <f t="shared" si="2"/>
        <v>0.0009989747364546912</v>
      </c>
    </row>
    <row r="54" spans="1:8" s="1" customFormat="1" ht="38.25" customHeight="1">
      <c r="A54" s="44" t="s">
        <v>226</v>
      </c>
      <c r="B54" s="2" t="s">
        <v>110</v>
      </c>
      <c r="C54" s="2" t="s">
        <v>83</v>
      </c>
      <c r="D54" s="43" t="s">
        <v>117</v>
      </c>
      <c r="E54" s="34" t="s">
        <v>158</v>
      </c>
      <c r="F54" s="50" t="s">
        <v>71</v>
      </c>
      <c r="G54" s="27">
        <v>65</v>
      </c>
      <c r="H54" s="30">
        <f t="shared" si="2"/>
        <v>0.0017087725755146035</v>
      </c>
    </row>
    <row r="55" spans="1:8" s="1" customFormat="1" ht="15.75">
      <c r="A55" s="53" t="s">
        <v>17</v>
      </c>
      <c r="B55" s="22"/>
      <c r="C55" s="22"/>
      <c r="D55" s="22"/>
      <c r="E55" s="49"/>
      <c r="F55" s="22"/>
      <c r="G55" s="4"/>
      <c r="H55" s="39"/>
    </row>
    <row r="56" spans="1:8" s="1" customFormat="1" ht="36.75" customHeight="1">
      <c r="A56" s="44" t="s">
        <v>3</v>
      </c>
      <c r="B56" s="92" t="s">
        <v>31</v>
      </c>
      <c r="C56" s="92"/>
      <c r="D56" s="92"/>
      <c r="E56" s="92"/>
      <c r="F56" s="92"/>
      <c r="G56" s="4">
        <v>0</v>
      </c>
      <c r="H56" s="39">
        <v>0</v>
      </c>
    </row>
    <row r="57" spans="1:8" s="1" customFormat="1" ht="15.75">
      <c r="A57" s="44" t="s">
        <v>24</v>
      </c>
      <c r="B57" s="2"/>
      <c r="C57" s="2"/>
      <c r="D57" s="2"/>
      <c r="E57" s="34"/>
      <c r="F57" s="2"/>
      <c r="G57" s="27"/>
      <c r="H57" s="30"/>
    </row>
    <row r="58" spans="1:8" s="1" customFormat="1" ht="15.75">
      <c r="A58" s="44" t="s">
        <v>25</v>
      </c>
      <c r="B58" s="2"/>
      <c r="C58" s="2"/>
      <c r="D58" s="2"/>
      <c r="E58" s="34"/>
      <c r="F58" s="2"/>
      <c r="G58" s="27"/>
      <c r="H58" s="30"/>
    </row>
    <row r="59" spans="1:8" s="1" customFormat="1" ht="15.75">
      <c r="A59" s="44" t="s">
        <v>17</v>
      </c>
      <c r="B59" s="2"/>
      <c r="C59" s="2"/>
      <c r="D59" s="2"/>
      <c r="E59" s="34"/>
      <c r="F59" s="2"/>
      <c r="G59" s="27"/>
      <c r="H59" s="30"/>
    </row>
    <row r="60" spans="1:8" s="1" customFormat="1" ht="38.25" customHeight="1">
      <c r="A60" s="44" t="s">
        <v>4</v>
      </c>
      <c r="B60" s="92" t="s">
        <v>46</v>
      </c>
      <c r="C60" s="92"/>
      <c r="D60" s="92"/>
      <c r="E60" s="92"/>
      <c r="F60" s="92"/>
      <c r="G60" s="4">
        <v>0</v>
      </c>
      <c r="H60" s="39">
        <v>0</v>
      </c>
    </row>
    <row r="61" spans="1:8" s="1" customFormat="1" ht="15.75">
      <c r="A61" s="44" t="s">
        <v>26</v>
      </c>
      <c r="B61" s="2"/>
      <c r="C61" s="2"/>
      <c r="D61" s="2"/>
      <c r="E61" s="34"/>
      <c r="F61" s="2"/>
      <c r="G61" s="4"/>
      <c r="H61" s="39"/>
    </row>
    <row r="62" spans="1:8" s="1" customFormat="1" ht="15.75">
      <c r="A62" s="44" t="s">
        <v>27</v>
      </c>
      <c r="B62" s="2"/>
      <c r="C62" s="2"/>
      <c r="D62" s="2"/>
      <c r="E62" s="34"/>
      <c r="F62" s="2"/>
      <c r="G62" s="4"/>
      <c r="H62" s="39"/>
    </row>
    <row r="63" spans="1:8" s="1" customFormat="1" ht="15.75">
      <c r="A63" s="44" t="s">
        <v>17</v>
      </c>
      <c r="B63" s="2"/>
      <c r="C63" s="2"/>
      <c r="D63" s="2"/>
      <c r="E63" s="34"/>
      <c r="F63" s="2"/>
      <c r="G63" s="4"/>
      <c r="H63" s="39"/>
    </row>
    <row r="64" spans="1:8" s="1" customFormat="1" ht="38.25" customHeight="1">
      <c r="A64" s="44" t="s">
        <v>5</v>
      </c>
      <c r="B64" s="92" t="s">
        <v>47</v>
      </c>
      <c r="C64" s="92"/>
      <c r="D64" s="92"/>
      <c r="E64" s="92"/>
      <c r="F64" s="92"/>
      <c r="G64" s="4">
        <f>SUM(G65:G67)</f>
        <v>1077</v>
      </c>
      <c r="H64" s="39">
        <f>G64/38039</f>
        <v>0.028313047135834275</v>
      </c>
    </row>
    <row r="65" spans="1:8" s="1" customFormat="1" ht="35.25" customHeight="1">
      <c r="A65" s="44" t="s">
        <v>28</v>
      </c>
      <c r="B65" s="2" t="s">
        <v>267</v>
      </c>
      <c r="C65" s="2" t="s">
        <v>116</v>
      </c>
      <c r="D65" s="2" t="s">
        <v>268</v>
      </c>
      <c r="E65" s="34" t="s">
        <v>158</v>
      </c>
      <c r="F65" s="44" t="s">
        <v>254</v>
      </c>
      <c r="G65" s="27">
        <v>369</v>
      </c>
      <c r="H65" s="30">
        <f>G65/38039</f>
        <v>0.009700570467152133</v>
      </c>
    </row>
    <row r="66" spans="1:8" s="1" customFormat="1" ht="36" customHeight="1">
      <c r="A66" s="44" t="s">
        <v>29</v>
      </c>
      <c r="B66" s="2" t="s">
        <v>265</v>
      </c>
      <c r="C66" s="2" t="s">
        <v>116</v>
      </c>
      <c r="D66" s="2" t="s">
        <v>270</v>
      </c>
      <c r="E66" s="34" t="s">
        <v>158</v>
      </c>
      <c r="F66" s="44" t="s">
        <v>254</v>
      </c>
      <c r="G66" s="27">
        <v>365</v>
      </c>
      <c r="H66" s="30">
        <f>G66/38039</f>
        <v>0.00959541523173585</v>
      </c>
    </row>
    <row r="67" spans="1:8" s="1" customFormat="1" ht="32.25" customHeight="1">
      <c r="A67" s="44" t="s">
        <v>253</v>
      </c>
      <c r="B67" s="2" t="s">
        <v>266</v>
      </c>
      <c r="C67" s="2" t="s">
        <v>116</v>
      </c>
      <c r="D67" s="2" t="s">
        <v>269</v>
      </c>
      <c r="E67" s="34" t="s">
        <v>158</v>
      </c>
      <c r="F67" s="44" t="s">
        <v>254</v>
      </c>
      <c r="G67" s="27">
        <v>343</v>
      </c>
      <c r="H67" s="30">
        <f>G67/38039</f>
        <v>0.009017061436946291</v>
      </c>
    </row>
    <row r="68" spans="1:8" s="1" customFormat="1" ht="15.75">
      <c r="A68" s="44" t="s">
        <v>17</v>
      </c>
      <c r="B68" s="2"/>
      <c r="C68" s="2"/>
      <c r="D68" s="2"/>
      <c r="E68" s="34"/>
      <c r="F68" s="2"/>
      <c r="G68" s="27"/>
      <c r="H68" s="30"/>
    </row>
    <row r="69" spans="1:8" s="1" customFormat="1" ht="15.75">
      <c r="A69" s="53"/>
      <c r="B69" s="95" t="s">
        <v>13</v>
      </c>
      <c r="C69" s="95"/>
      <c r="D69" s="95"/>
      <c r="E69" s="95"/>
      <c r="F69" s="95"/>
      <c r="G69" s="4">
        <f>G11+G32+G44+G56+G60+G64</f>
        <v>8591</v>
      </c>
      <c r="H69" s="39">
        <f>G69/38039</f>
        <v>0.22584715686532245</v>
      </c>
    </row>
    <row r="70" spans="1:5" s="18" customFormat="1" ht="15.75">
      <c r="A70" s="20"/>
      <c r="E70" s="35"/>
    </row>
    <row r="71" spans="1:6" s="18" customFormat="1" ht="15.75">
      <c r="A71" s="20"/>
      <c r="B71" s="93" t="s">
        <v>181</v>
      </c>
      <c r="C71" s="94"/>
      <c r="D71" s="94"/>
      <c r="E71" s="94"/>
      <c r="F71" s="94"/>
    </row>
    <row r="72" spans="1:5" s="18" customFormat="1" ht="15.75">
      <c r="A72" s="20"/>
      <c r="E72" s="35"/>
    </row>
    <row r="73" spans="1:5" s="18" customFormat="1" ht="15.75">
      <c r="A73" s="20"/>
      <c r="E73" s="35"/>
    </row>
    <row r="74" spans="1:5" s="18" customFormat="1" ht="15.75">
      <c r="A74" s="20"/>
      <c r="E74" s="35"/>
    </row>
    <row r="75" spans="1:5" s="18" customFormat="1" ht="15.75">
      <c r="A75" s="20"/>
      <c r="E75" s="35"/>
    </row>
    <row r="76" spans="1:5" s="18" customFormat="1" ht="15.75">
      <c r="A76" s="20"/>
      <c r="E76" s="35"/>
    </row>
    <row r="77" spans="1:5" s="18" customFormat="1" ht="15.75">
      <c r="A77" s="20"/>
      <c r="E77" s="35"/>
    </row>
    <row r="78" spans="1:5" s="18" customFormat="1" ht="15.75">
      <c r="A78" s="20"/>
      <c r="E78" s="35"/>
    </row>
    <row r="79" spans="1:5" s="18" customFormat="1" ht="15.75">
      <c r="A79" s="20"/>
      <c r="E79" s="35"/>
    </row>
  </sheetData>
  <sheetProtection/>
  <mergeCells count="18">
    <mergeCell ref="B32:F32"/>
    <mergeCell ref="B44:F44"/>
    <mergeCell ref="A8:A9"/>
    <mergeCell ref="B8:B9"/>
    <mergeCell ref="C8:C9"/>
    <mergeCell ref="D8:D9"/>
    <mergeCell ref="E8:E9"/>
    <mergeCell ref="F8:F9"/>
    <mergeCell ref="B4:F4"/>
    <mergeCell ref="B5:F5"/>
    <mergeCell ref="G8:H8"/>
    <mergeCell ref="B11:F11"/>
    <mergeCell ref="B71:F71"/>
    <mergeCell ref="B3:F3"/>
    <mergeCell ref="B69:F69"/>
    <mergeCell ref="B56:F56"/>
    <mergeCell ref="B60:F60"/>
    <mergeCell ref="B64:F64"/>
  </mergeCells>
  <printOptions/>
  <pageMargins left="0.2755905511811024" right="0.1968503937007874" top="0.3937007874015748" bottom="0.4330708661417323" header="0.15748031496062992" footer="0.1968503937007874"/>
  <pageSetup horizontalDpi="600" verticalDpi="600" orientation="landscape" paperSize="9" scale="50" r:id="rId1"/>
  <ignoredErrors>
    <ignoredError sqref="A11 A32 A44 A56 A60 A6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1"/>
  <sheetViews>
    <sheetView tabSelected="1" zoomScale="66" zoomScaleNormal="66" zoomScalePageLayoutView="0" workbookViewId="0" topLeftCell="A51">
      <selection activeCell="B74" sqref="B74"/>
    </sheetView>
  </sheetViews>
  <sheetFormatPr defaultColWidth="9.140625" defaultRowHeight="12.75"/>
  <cols>
    <col min="1" max="1" width="6.8515625" style="10" customWidth="1"/>
    <col min="2" max="2" width="55.421875" style="11" customWidth="1"/>
    <col min="3" max="3" width="18.57421875" style="11" customWidth="1"/>
    <col min="4" max="4" width="76.00390625" style="24" customWidth="1"/>
    <col min="5" max="5" width="15.8515625" style="24" bestFit="1" customWidth="1"/>
    <col min="6" max="6" width="18.8515625" style="11" bestFit="1" customWidth="1"/>
    <col min="7" max="7" width="19.7109375" style="11" bestFit="1" customWidth="1"/>
    <col min="8" max="16384" width="9.140625" style="11" customWidth="1"/>
  </cols>
  <sheetData>
    <row r="1" spans="4:7" ht="15.75">
      <c r="D1" s="11"/>
      <c r="E1" s="11"/>
      <c r="G1" s="25" t="s">
        <v>63</v>
      </c>
    </row>
    <row r="2" spans="4:5" ht="15.75">
      <c r="D2" s="11"/>
      <c r="E2" s="11"/>
    </row>
    <row r="3" spans="1:6" s="14" customFormat="1" ht="15.75">
      <c r="A3" s="13"/>
      <c r="B3" s="90" t="s">
        <v>52</v>
      </c>
      <c r="C3" s="90"/>
      <c r="D3" s="90"/>
      <c r="E3" s="90"/>
      <c r="F3" s="7"/>
    </row>
    <row r="4" spans="2:6" ht="15.75">
      <c r="B4" s="85" t="s">
        <v>178</v>
      </c>
      <c r="C4" s="86"/>
      <c r="D4" s="86"/>
      <c r="E4" s="86"/>
      <c r="F4" s="7"/>
    </row>
    <row r="5" spans="2:6" ht="15.75">
      <c r="B5" s="87" t="s">
        <v>179</v>
      </c>
      <c r="C5" s="87"/>
      <c r="D5" s="87"/>
      <c r="E5" s="87"/>
      <c r="F5" s="8"/>
    </row>
    <row r="6" spans="1:7" s="14" customFormat="1" ht="12.75">
      <c r="A6" s="88"/>
      <c r="B6" s="88"/>
      <c r="C6" s="88"/>
      <c r="D6" s="88"/>
      <c r="E6" s="16"/>
      <c r="F6" s="99"/>
      <c r="G6" s="99"/>
    </row>
    <row r="7" spans="1:7" s="26" customFormat="1" ht="15.75" customHeight="1">
      <c r="A7" s="96" t="s">
        <v>0</v>
      </c>
      <c r="B7" s="96" t="s">
        <v>49</v>
      </c>
      <c r="C7" s="96" t="s">
        <v>14</v>
      </c>
      <c r="D7" s="96" t="s">
        <v>180</v>
      </c>
      <c r="E7" s="96" t="s">
        <v>33</v>
      </c>
      <c r="F7" s="91" t="s">
        <v>228</v>
      </c>
      <c r="G7" s="97"/>
    </row>
    <row r="8" spans="1:7" s="1" customFormat="1" ht="66.75" customHeight="1">
      <c r="A8" s="97"/>
      <c r="B8" s="97"/>
      <c r="C8" s="97"/>
      <c r="D8" s="98"/>
      <c r="E8" s="98"/>
      <c r="F8" s="3" t="s">
        <v>41</v>
      </c>
      <c r="G8" s="3" t="s">
        <v>60</v>
      </c>
    </row>
    <row r="9" spans="1:7" s="55" customFormat="1" ht="15.7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</row>
    <row r="10" spans="1:7" s="1" customFormat="1" ht="29.25" customHeight="1">
      <c r="A10" s="44">
        <v>1</v>
      </c>
      <c r="B10" s="92" t="s">
        <v>280</v>
      </c>
      <c r="C10" s="100"/>
      <c r="D10" s="100"/>
      <c r="E10" s="100"/>
      <c r="F10" s="4">
        <f>SUM(F11:F17)</f>
        <v>3190</v>
      </c>
      <c r="G10" s="39">
        <f>F10/38039</f>
        <v>0.08386130024448592</v>
      </c>
    </row>
    <row r="11" spans="1:7" s="1" customFormat="1" ht="15.75">
      <c r="A11" s="44" t="s">
        <v>18</v>
      </c>
      <c r="B11" s="2" t="s">
        <v>78</v>
      </c>
      <c r="C11" s="2" t="s">
        <v>76</v>
      </c>
      <c r="D11" s="5" t="s">
        <v>32</v>
      </c>
      <c r="E11" s="44" t="s">
        <v>71</v>
      </c>
      <c r="F11" s="27">
        <v>17</v>
      </c>
      <c r="G11" s="30">
        <f>F11/38039</f>
        <v>0.00044690975051920397</v>
      </c>
    </row>
    <row r="12" spans="1:7" s="1" customFormat="1" ht="15.75">
      <c r="A12" s="44" t="s">
        <v>19</v>
      </c>
      <c r="B12" s="2" t="s">
        <v>78</v>
      </c>
      <c r="C12" s="2" t="s">
        <v>77</v>
      </c>
      <c r="D12" s="5" t="s">
        <v>32</v>
      </c>
      <c r="E12" s="44" t="s">
        <v>71</v>
      </c>
      <c r="F12" s="27">
        <v>253</v>
      </c>
      <c r="G12" s="30">
        <f aca="true" t="shared" si="0" ref="G12:G17">F12/38039</f>
        <v>0.006651068640079918</v>
      </c>
    </row>
    <row r="13" spans="1:7" s="1" customFormat="1" ht="15.75">
      <c r="A13" s="44" t="s">
        <v>72</v>
      </c>
      <c r="B13" s="2" t="s">
        <v>78</v>
      </c>
      <c r="C13" s="2" t="s">
        <v>97</v>
      </c>
      <c r="D13" s="5" t="s">
        <v>32</v>
      </c>
      <c r="E13" s="44" t="s">
        <v>71</v>
      </c>
      <c r="F13" s="27">
        <v>845</v>
      </c>
      <c r="G13" s="30">
        <f t="shared" si="0"/>
        <v>0.022214043481689844</v>
      </c>
    </row>
    <row r="14" spans="1:7" s="1" customFormat="1" ht="15.75">
      <c r="A14" s="44" t="s">
        <v>73</v>
      </c>
      <c r="B14" s="2" t="s">
        <v>78</v>
      </c>
      <c r="C14" s="2" t="s">
        <v>141</v>
      </c>
      <c r="D14" s="5" t="s">
        <v>96</v>
      </c>
      <c r="E14" s="44" t="s">
        <v>71</v>
      </c>
      <c r="F14" s="27">
        <v>25</v>
      </c>
      <c r="G14" s="30">
        <f t="shared" si="0"/>
        <v>0.0006572202213517706</v>
      </c>
    </row>
    <row r="15" spans="1:7" s="1" customFormat="1" ht="15.75">
      <c r="A15" s="44" t="s">
        <v>74</v>
      </c>
      <c r="B15" s="2" t="s">
        <v>78</v>
      </c>
      <c r="C15" s="2" t="s">
        <v>98</v>
      </c>
      <c r="D15" s="5" t="s">
        <v>96</v>
      </c>
      <c r="E15" s="44" t="s">
        <v>71</v>
      </c>
      <c r="F15" s="27">
        <v>257</v>
      </c>
      <c r="G15" s="30">
        <f t="shared" si="0"/>
        <v>0.006756223875496201</v>
      </c>
    </row>
    <row r="16" spans="1:7" s="1" customFormat="1" ht="15.75">
      <c r="A16" s="44" t="s">
        <v>75</v>
      </c>
      <c r="B16" s="2" t="s">
        <v>78</v>
      </c>
      <c r="C16" s="2" t="s">
        <v>142</v>
      </c>
      <c r="D16" s="5" t="s">
        <v>96</v>
      </c>
      <c r="E16" s="44" t="s">
        <v>71</v>
      </c>
      <c r="F16" s="27">
        <v>514</v>
      </c>
      <c r="G16" s="30">
        <f t="shared" si="0"/>
        <v>0.013512447750992402</v>
      </c>
    </row>
    <row r="17" spans="1:7" s="1" customFormat="1" ht="15.75">
      <c r="A17" s="44" t="s">
        <v>79</v>
      </c>
      <c r="B17" s="2" t="s">
        <v>78</v>
      </c>
      <c r="C17" s="2" t="s">
        <v>249</v>
      </c>
      <c r="D17" s="5" t="s">
        <v>96</v>
      </c>
      <c r="E17" s="44" t="s">
        <v>82</v>
      </c>
      <c r="F17" s="27">
        <v>1279</v>
      </c>
      <c r="G17" s="30">
        <f t="shared" si="0"/>
        <v>0.033623386524356584</v>
      </c>
    </row>
    <row r="18" spans="1:7" s="1" customFormat="1" ht="15.75">
      <c r="A18" s="44"/>
      <c r="B18" s="2"/>
      <c r="C18" s="2"/>
      <c r="D18" s="5"/>
      <c r="E18" s="5"/>
      <c r="F18" s="27"/>
      <c r="G18" s="30"/>
    </row>
    <row r="19" spans="1:7" s="1" customFormat="1" ht="15.75">
      <c r="A19" s="44">
        <v>2</v>
      </c>
      <c r="B19" s="92" t="s">
        <v>281</v>
      </c>
      <c r="C19" s="100"/>
      <c r="D19" s="100"/>
      <c r="E19" s="100"/>
      <c r="F19" s="4">
        <v>0</v>
      </c>
      <c r="G19" s="56">
        <v>0</v>
      </c>
    </row>
    <row r="20" spans="1:7" s="1" customFormat="1" ht="15.75">
      <c r="A20" s="44" t="s">
        <v>20</v>
      </c>
      <c r="B20" s="2"/>
      <c r="C20" s="2"/>
      <c r="D20" s="5"/>
      <c r="E20" s="5"/>
      <c r="F20" s="4"/>
      <c r="G20" s="56"/>
    </row>
    <row r="21" spans="1:7" s="1" customFormat="1" ht="15.75">
      <c r="A21" s="44" t="s">
        <v>21</v>
      </c>
      <c r="B21" s="2"/>
      <c r="C21" s="2"/>
      <c r="D21" s="5"/>
      <c r="E21" s="5"/>
      <c r="F21" s="4"/>
      <c r="G21" s="56"/>
    </row>
    <row r="22" spans="1:7" s="1" customFormat="1" ht="15.75">
      <c r="A22" s="44" t="s">
        <v>15</v>
      </c>
      <c r="B22" s="2"/>
      <c r="C22" s="2"/>
      <c r="D22" s="5"/>
      <c r="E22" s="5"/>
      <c r="F22" s="4"/>
      <c r="G22" s="56"/>
    </row>
    <row r="23" spans="1:7" s="1" customFormat="1" ht="15.75">
      <c r="A23" s="44">
        <v>3</v>
      </c>
      <c r="B23" s="92" t="s">
        <v>282</v>
      </c>
      <c r="C23" s="100"/>
      <c r="D23" s="100"/>
      <c r="E23" s="100"/>
      <c r="F23" s="4">
        <f>F24</f>
        <v>0</v>
      </c>
      <c r="G23" s="56">
        <f>F23/38074</f>
        <v>0</v>
      </c>
    </row>
    <row r="24" spans="1:7" s="1" customFormat="1" ht="15.75">
      <c r="A24" s="44" t="s">
        <v>22</v>
      </c>
      <c r="B24" s="2"/>
      <c r="C24" s="2"/>
      <c r="D24" s="40"/>
      <c r="E24" s="5"/>
      <c r="F24" s="27"/>
      <c r="G24" s="30"/>
    </row>
    <row r="25" spans="1:7" s="1" customFormat="1" ht="15.75">
      <c r="A25" s="44" t="s">
        <v>23</v>
      </c>
      <c r="B25" s="2"/>
      <c r="C25" s="2"/>
      <c r="D25" s="5"/>
      <c r="E25" s="5"/>
      <c r="F25" s="27"/>
      <c r="G25" s="30"/>
    </row>
    <row r="26" spans="1:7" s="1" customFormat="1" ht="15.75">
      <c r="A26" s="44" t="s">
        <v>16</v>
      </c>
      <c r="B26" s="2"/>
      <c r="C26" s="2"/>
      <c r="D26" s="5"/>
      <c r="E26" s="5"/>
      <c r="F26" s="27"/>
      <c r="G26" s="30"/>
    </row>
    <row r="27" spans="1:7" s="1" customFormat="1" ht="15.75">
      <c r="A27" s="44">
        <v>4</v>
      </c>
      <c r="B27" s="105" t="s">
        <v>283</v>
      </c>
      <c r="C27" s="106"/>
      <c r="D27" s="106"/>
      <c r="E27" s="107"/>
      <c r="F27" s="4">
        <f>F30</f>
        <v>0</v>
      </c>
      <c r="G27" s="56">
        <f>F27/38074</f>
        <v>0</v>
      </c>
    </row>
    <row r="28" spans="1:7" s="1" customFormat="1" ht="15.75">
      <c r="A28" s="44" t="s">
        <v>24</v>
      </c>
      <c r="B28" s="108"/>
      <c r="C28" s="109"/>
      <c r="D28" s="109"/>
      <c r="E28" s="110"/>
      <c r="F28" s="4"/>
      <c r="G28" s="56"/>
    </row>
    <row r="29" spans="1:7" s="1" customFormat="1" ht="15.75">
      <c r="A29" s="44" t="s">
        <v>25</v>
      </c>
      <c r="B29" s="108"/>
      <c r="C29" s="109"/>
      <c r="D29" s="109"/>
      <c r="E29" s="110"/>
      <c r="F29" s="4"/>
      <c r="G29" s="56"/>
    </row>
    <row r="30" spans="1:7" s="1" customFormat="1" ht="15.75">
      <c r="A30" s="44" t="s">
        <v>284</v>
      </c>
      <c r="B30" s="2"/>
      <c r="C30" s="2"/>
      <c r="D30" s="5"/>
      <c r="E30" s="5"/>
      <c r="F30" s="27"/>
      <c r="G30" s="30"/>
    </row>
    <row r="31" spans="1:7" s="1" customFormat="1" ht="23.25" customHeight="1">
      <c r="A31" s="44">
        <v>5</v>
      </c>
      <c r="B31" s="92" t="s">
        <v>296</v>
      </c>
      <c r="C31" s="100"/>
      <c r="D31" s="100"/>
      <c r="E31" s="100"/>
      <c r="F31" s="4">
        <f>SUM(F32:F40)</f>
        <v>3458</v>
      </c>
      <c r="G31" s="39">
        <f>F31/38039</f>
        <v>0.0909067010173769</v>
      </c>
    </row>
    <row r="32" spans="1:7" s="1" customFormat="1" ht="196.5" customHeight="1">
      <c r="A32" s="44" t="s">
        <v>26</v>
      </c>
      <c r="B32" s="2" t="s">
        <v>90</v>
      </c>
      <c r="C32" s="2" t="s">
        <v>101</v>
      </c>
      <c r="D32" s="47" t="s">
        <v>159</v>
      </c>
      <c r="E32" s="44" t="s">
        <v>82</v>
      </c>
      <c r="F32" s="27">
        <v>620</v>
      </c>
      <c r="G32" s="30">
        <f>F32/38039</f>
        <v>0.01629906148952391</v>
      </c>
    </row>
    <row r="33" spans="1:7" s="1" customFormat="1" ht="94.5">
      <c r="A33" s="44" t="s">
        <v>27</v>
      </c>
      <c r="B33" s="2" t="s">
        <v>100</v>
      </c>
      <c r="C33" s="2" t="s">
        <v>102</v>
      </c>
      <c r="D33" s="54" t="s">
        <v>160</v>
      </c>
      <c r="E33" s="44" t="s">
        <v>82</v>
      </c>
      <c r="F33" s="27">
        <v>179</v>
      </c>
      <c r="G33" s="30">
        <f aca="true" t="shared" si="1" ref="G33:G40">F33/38039</f>
        <v>0.004705696784878677</v>
      </c>
    </row>
    <row r="34" spans="1:7" s="1" customFormat="1" ht="87" customHeight="1">
      <c r="A34" s="44" t="s">
        <v>285</v>
      </c>
      <c r="B34" s="2" t="s">
        <v>103</v>
      </c>
      <c r="C34" s="2" t="s">
        <v>104</v>
      </c>
      <c r="D34" s="54" t="s">
        <v>155</v>
      </c>
      <c r="E34" s="44" t="s">
        <v>82</v>
      </c>
      <c r="F34" s="27">
        <v>119</v>
      </c>
      <c r="G34" s="30">
        <f t="shared" si="1"/>
        <v>0.003128368253634428</v>
      </c>
    </row>
    <row r="35" spans="1:7" s="1" customFormat="1" ht="87" customHeight="1">
      <c r="A35" s="44" t="s">
        <v>286</v>
      </c>
      <c r="B35" s="2" t="s">
        <v>250</v>
      </c>
      <c r="C35" s="2" t="s">
        <v>251</v>
      </c>
      <c r="D35" s="54" t="s">
        <v>252</v>
      </c>
      <c r="E35" s="44" t="s">
        <v>82</v>
      </c>
      <c r="F35" s="27">
        <v>39</v>
      </c>
      <c r="G35" s="30">
        <f t="shared" si="1"/>
        <v>0.0010252635453087621</v>
      </c>
    </row>
    <row r="36" spans="1:7" s="1" customFormat="1" ht="47.25">
      <c r="A36" s="44" t="s">
        <v>287</v>
      </c>
      <c r="B36" s="2" t="s">
        <v>204</v>
      </c>
      <c r="C36" s="2" t="s">
        <v>205</v>
      </c>
      <c r="D36" s="54" t="s">
        <v>206</v>
      </c>
      <c r="E36" s="44" t="s">
        <v>82</v>
      </c>
      <c r="F36" s="27">
        <v>213</v>
      </c>
      <c r="G36" s="30">
        <f t="shared" si="1"/>
        <v>0.005599516285917085</v>
      </c>
    </row>
    <row r="37" spans="1:7" s="1" customFormat="1" ht="117" customHeight="1">
      <c r="A37" s="44" t="s">
        <v>288</v>
      </c>
      <c r="B37" s="2" t="s">
        <v>207</v>
      </c>
      <c r="C37" s="2" t="s">
        <v>208</v>
      </c>
      <c r="D37" s="54" t="s">
        <v>209</v>
      </c>
      <c r="E37" s="44" t="s">
        <v>82</v>
      </c>
      <c r="F37" s="27">
        <v>583</v>
      </c>
      <c r="G37" s="30">
        <f t="shared" si="1"/>
        <v>0.015326375561923289</v>
      </c>
    </row>
    <row r="38" spans="1:7" s="1" customFormat="1" ht="15.75">
      <c r="A38" s="44" t="s">
        <v>289</v>
      </c>
      <c r="B38" s="2" t="s">
        <v>210</v>
      </c>
      <c r="C38" s="2" t="s">
        <v>211</v>
      </c>
      <c r="D38" s="54" t="s">
        <v>212</v>
      </c>
      <c r="E38" s="44" t="s">
        <v>82</v>
      </c>
      <c r="F38" s="27">
        <v>844</v>
      </c>
      <c r="G38" s="30">
        <f t="shared" si="1"/>
        <v>0.022187754672835774</v>
      </c>
    </row>
    <row r="39" spans="1:7" s="1" customFormat="1" ht="70.5" customHeight="1">
      <c r="A39" s="44" t="s">
        <v>290</v>
      </c>
      <c r="B39" s="2" t="s">
        <v>169</v>
      </c>
      <c r="C39" s="2" t="s">
        <v>175</v>
      </c>
      <c r="D39" s="70" t="s">
        <v>161</v>
      </c>
      <c r="E39" s="44" t="s">
        <v>82</v>
      </c>
      <c r="F39" s="27">
        <v>429</v>
      </c>
      <c r="G39" s="30">
        <f t="shared" si="1"/>
        <v>0.011277898998396383</v>
      </c>
    </row>
    <row r="40" spans="1:7" s="1" customFormat="1" ht="15.75">
      <c r="A40" s="44" t="s">
        <v>291</v>
      </c>
      <c r="B40" s="42" t="s">
        <v>170</v>
      </c>
      <c r="C40" s="2" t="s">
        <v>143</v>
      </c>
      <c r="D40" s="54" t="s">
        <v>162</v>
      </c>
      <c r="E40" s="44" t="s">
        <v>82</v>
      </c>
      <c r="F40" s="27">
        <v>432</v>
      </c>
      <c r="G40" s="30">
        <f t="shared" si="1"/>
        <v>0.011356765424958596</v>
      </c>
    </row>
    <row r="41" spans="1:7" s="1" customFormat="1" ht="15.75">
      <c r="A41" s="44" t="s">
        <v>173</v>
      </c>
      <c r="B41" s="42"/>
      <c r="C41" s="64"/>
      <c r="D41" s="54"/>
      <c r="E41" s="44"/>
      <c r="F41" s="27"/>
      <c r="G41" s="30"/>
    </row>
    <row r="42" spans="1:7" s="1" customFormat="1" ht="15.75">
      <c r="A42" s="44">
        <v>6</v>
      </c>
      <c r="B42" s="92" t="s">
        <v>174</v>
      </c>
      <c r="C42" s="100"/>
      <c r="D42" s="100"/>
      <c r="E42" s="100"/>
      <c r="F42" s="4">
        <v>0</v>
      </c>
      <c r="G42" s="39">
        <f>F42/38074</f>
        <v>0</v>
      </c>
    </row>
    <row r="43" spans="1:7" s="1" customFormat="1" ht="15.75">
      <c r="A43" s="44" t="s">
        <v>28</v>
      </c>
      <c r="B43" s="2"/>
      <c r="C43" s="2"/>
      <c r="D43" s="5"/>
      <c r="E43" s="5"/>
      <c r="F43" s="4"/>
      <c r="G43" s="39"/>
    </row>
    <row r="44" spans="1:7" s="1" customFormat="1" ht="15.75">
      <c r="A44" s="44" t="s">
        <v>16</v>
      </c>
      <c r="B44" s="2"/>
      <c r="C44" s="2"/>
      <c r="D44" s="5"/>
      <c r="E44" s="5"/>
      <c r="F44" s="4"/>
      <c r="G44" s="39"/>
    </row>
    <row r="45" spans="1:7" s="1" customFormat="1" ht="15.75">
      <c r="A45" s="44"/>
      <c r="B45" s="2"/>
      <c r="C45" s="2"/>
      <c r="D45" s="5"/>
      <c r="E45" s="5"/>
      <c r="F45" s="27"/>
      <c r="G45" s="30"/>
    </row>
    <row r="46" spans="1:7" s="1" customFormat="1" ht="36.75" customHeight="1">
      <c r="A46" s="44">
        <v>7</v>
      </c>
      <c r="B46" s="92" t="s">
        <v>297</v>
      </c>
      <c r="C46" s="100"/>
      <c r="D46" s="100"/>
      <c r="E46" s="100"/>
      <c r="F46" s="4">
        <f>SUM(F47)</f>
        <v>327</v>
      </c>
      <c r="G46" s="39">
        <f>F46/38039</f>
        <v>0.008596440495281158</v>
      </c>
    </row>
    <row r="47" spans="1:7" s="1" customFormat="1" ht="15.75">
      <c r="A47" s="44" t="s">
        <v>34</v>
      </c>
      <c r="B47" s="2" t="s">
        <v>275</v>
      </c>
      <c r="C47" s="2" t="s">
        <v>255</v>
      </c>
      <c r="D47" s="5" t="s">
        <v>96</v>
      </c>
      <c r="E47" s="72" t="s">
        <v>71</v>
      </c>
      <c r="F47" s="27">
        <v>327</v>
      </c>
      <c r="G47" s="30">
        <f>F47/38039</f>
        <v>0.008596440495281158</v>
      </c>
    </row>
    <row r="48" spans="1:7" s="1" customFormat="1" ht="15.75">
      <c r="A48" s="44" t="s">
        <v>35</v>
      </c>
      <c r="B48" s="2"/>
      <c r="C48" s="2"/>
      <c r="D48" s="5"/>
      <c r="E48" s="5"/>
      <c r="F48" s="4"/>
      <c r="G48" s="39"/>
    </row>
    <row r="49" spans="1:7" s="1" customFormat="1" ht="15.75">
      <c r="A49" s="44" t="s">
        <v>16</v>
      </c>
      <c r="B49" s="2"/>
      <c r="C49" s="2"/>
      <c r="D49" s="5"/>
      <c r="E49" s="5"/>
      <c r="F49" s="4"/>
      <c r="G49" s="39"/>
    </row>
    <row r="50" spans="1:7" s="1" customFormat="1" ht="40.5" customHeight="1">
      <c r="A50" s="44">
        <v>8</v>
      </c>
      <c r="B50" s="92" t="s">
        <v>298</v>
      </c>
      <c r="C50" s="100"/>
      <c r="D50" s="100"/>
      <c r="E50" s="100"/>
      <c r="F50" s="4">
        <v>0</v>
      </c>
      <c r="G50" s="39">
        <v>0</v>
      </c>
    </row>
    <row r="51" spans="1:7" s="1" customFormat="1" ht="15.75">
      <c r="A51" s="44" t="s">
        <v>36</v>
      </c>
      <c r="B51" s="2"/>
      <c r="C51" s="2"/>
      <c r="D51" s="5"/>
      <c r="E51" s="5"/>
      <c r="F51" s="4"/>
      <c r="G51" s="39"/>
    </row>
    <row r="52" spans="1:7" s="1" customFormat="1" ht="15.75">
      <c r="A52" s="44" t="s">
        <v>37</v>
      </c>
      <c r="B52" s="2"/>
      <c r="C52" s="2"/>
      <c r="D52" s="5"/>
      <c r="E52" s="5"/>
      <c r="F52" s="4"/>
      <c r="G52" s="39"/>
    </row>
    <row r="53" spans="1:7" s="1" customFormat="1" ht="15.75">
      <c r="A53" s="44" t="s">
        <v>16</v>
      </c>
      <c r="B53" s="2"/>
      <c r="C53" s="2"/>
      <c r="D53" s="5"/>
      <c r="E53" s="5"/>
      <c r="F53" s="4"/>
      <c r="G53" s="39"/>
    </row>
    <row r="54" spans="1:7" s="1" customFormat="1" ht="15.75">
      <c r="A54" s="44">
        <v>9</v>
      </c>
      <c r="B54" s="92" t="s">
        <v>299</v>
      </c>
      <c r="C54" s="100"/>
      <c r="D54" s="100"/>
      <c r="E54" s="100"/>
      <c r="F54" s="4">
        <v>0</v>
      </c>
      <c r="G54" s="39">
        <v>0</v>
      </c>
    </row>
    <row r="55" spans="1:7" s="1" customFormat="1" ht="15.75">
      <c r="A55" s="44" t="s">
        <v>38</v>
      </c>
      <c r="B55" s="2"/>
      <c r="C55" s="2"/>
      <c r="D55" s="5"/>
      <c r="E55" s="5"/>
      <c r="F55" s="4"/>
      <c r="G55" s="39"/>
    </row>
    <row r="56" spans="1:7" s="1" customFormat="1" ht="15.75">
      <c r="A56" s="44" t="s">
        <v>39</v>
      </c>
      <c r="B56" s="2"/>
      <c r="C56" s="2"/>
      <c r="D56" s="5"/>
      <c r="E56" s="5"/>
      <c r="F56" s="4"/>
      <c r="G56" s="39"/>
    </row>
    <row r="57" spans="1:7" s="1" customFormat="1" ht="15.75">
      <c r="A57" s="44" t="s">
        <v>16</v>
      </c>
      <c r="B57" s="2"/>
      <c r="C57" s="2"/>
      <c r="D57" s="5"/>
      <c r="E57" s="5"/>
      <c r="F57" s="4"/>
      <c r="G57" s="39"/>
    </row>
    <row r="58" spans="1:7" s="1" customFormat="1" ht="47.25" customHeight="1">
      <c r="A58" s="44">
        <v>10</v>
      </c>
      <c r="B58" s="92" t="s">
        <v>300</v>
      </c>
      <c r="C58" s="100"/>
      <c r="D58" s="100"/>
      <c r="E58" s="100"/>
      <c r="F58" s="4">
        <v>0</v>
      </c>
      <c r="G58" s="39">
        <v>0</v>
      </c>
    </row>
    <row r="59" spans="1:7" s="1" customFormat="1" ht="15.75">
      <c r="A59" s="44" t="s">
        <v>6</v>
      </c>
      <c r="B59" s="2"/>
      <c r="C59" s="2"/>
      <c r="D59" s="5"/>
      <c r="E59" s="5"/>
      <c r="F59" s="4"/>
      <c r="G59" s="39"/>
    </row>
    <row r="60" spans="1:7" s="1" customFormat="1" ht="15.75">
      <c r="A60" s="44" t="s">
        <v>7</v>
      </c>
      <c r="B60" s="2"/>
      <c r="C60" s="2"/>
      <c r="D60" s="5"/>
      <c r="E60" s="5"/>
      <c r="F60" s="4"/>
      <c r="G60" s="39"/>
    </row>
    <row r="61" spans="1:7" s="1" customFormat="1" ht="15.75">
      <c r="A61" s="44" t="s">
        <v>16</v>
      </c>
      <c r="B61" s="2"/>
      <c r="C61" s="2"/>
      <c r="D61" s="5"/>
      <c r="E61" s="5"/>
      <c r="F61" s="4"/>
      <c r="G61" s="39"/>
    </row>
    <row r="62" spans="1:7" s="1" customFormat="1" ht="48" customHeight="1">
      <c r="A62" s="44">
        <v>11</v>
      </c>
      <c r="B62" s="92" t="s">
        <v>301</v>
      </c>
      <c r="C62" s="100"/>
      <c r="D62" s="100"/>
      <c r="E62" s="100"/>
      <c r="F62" s="4">
        <f>SUM(F63:F66)</f>
        <v>3912</v>
      </c>
      <c r="G62" s="39">
        <f>F62/38039</f>
        <v>0.10284182023712506</v>
      </c>
    </row>
    <row r="63" spans="1:7" s="1" customFormat="1" ht="15.75">
      <c r="A63" s="44" t="s">
        <v>8</v>
      </c>
      <c r="B63" s="2" t="s">
        <v>256</v>
      </c>
      <c r="C63" s="2" t="s">
        <v>279</v>
      </c>
      <c r="D63" s="5" t="s">
        <v>96</v>
      </c>
      <c r="E63" s="44" t="s">
        <v>82</v>
      </c>
      <c r="F63" s="27">
        <v>1188</v>
      </c>
      <c r="G63" s="30">
        <f>F63/38039</f>
        <v>0.031231104918636135</v>
      </c>
    </row>
    <row r="64" spans="1:7" s="1" customFormat="1" ht="31.5">
      <c r="A64" s="44" t="s">
        <v>9</v>
      </c>
      <c r="B64" s="2" t="s">
        <v>257</v>
      </c>
      <c r="C64" s="2" t="s">
        <v>258</v>
      </c>
      <c r="D64" s="73" t="s">
        <v>259</v>
      </c>
      <c r="E64" s="44" t="s">
        <v>82</v>
      </c>
      <c r="F64" s="27">
        <v>808</v>
      </c>
      <c r="G64" s="30">
        <f>F64/38039</f>
        <v>0.021241357554089225</v>
      </c>
    </row>
    <row r="65" spans="1:7" s="1" customFormat="1" ht="15.75">
      <c r="A65" s="44" t="s">
        <v>292</v>
      </c>
      <c r="B65" s="2" t="s">
        <v>261</v>
      </c>
      <c r="C65" s="2" t="s">
        <v>262</v>
      </c>
      <c r="D65" s="1" t="s">
        <v>271</v>
      </c>
      <c r="E65" s="44" t="s">
        <v>82</v>
      </c>
      <c r="F65" s="27">
        <v>1405</v>
      </c>
      <c r="G65" s="30">
        <f>F65/38039</f>
        <v>0.0369357764399695</v>
      </c>
    </row>
    <row r="66" spans="1:7" s="1" customFormat="1" ht="15.75">
      <c r="A66" s="44" t="s">
        <v>293</v>
      </c>
      <c r="B66" s="2" t="s">
        <v>263</v>
      </c>
      <c r="C66" s="2" t="s">
        <v>264</v>
      </c>
      <c r="D66" s="73" t="s">
        <v>260</v>
      </c>
      <c r="E66" s="72" t="s">
        <v>71</v>
      </c>
      <c r="F66" s="27">
        <v>511</v>
      </c>
      <c r="G66" s="30">
        <f>F66/38039</f>
        <v>0.01343358132443019</v>
      </c>
    </row>
    <row r="67" spans="1:7" s="1" customFormat="1" ht="15.75">
      <c r="A67" s="44" t="s">
        <v>16</v>
      </c>
      <c r="B67" s="2"/>
      <c r="C67" s="2"/>
      <c r="D67" s="5"/>
      <c r="E67" s="5"/>
      <c r="F67" s="4"/>
      <c r="G67" s="39"/>
    </row>
    <row r="68" spans="1:7" s="1" customFormat="1" ht="38.25" customHeight="1">
      <c r="A68" s="44">
        <v>12</v>
      </c>
      <c r="B68" s="92" t="s">
        <v>302</v>
      </c>
      <c r="C68" s="100"/>
      <c r="D68" s="100"/>
      <c r="E68" s="100"/>
      <c r="F68" s="4">
        <v>0</v>
      </c>
      <c r="G68" s="39">
        <v>0</v>
      </c>
    </row>
    <row r="69" spans="1:7" s="1" customFormat="1" ht="15.75">
      <c r="A69" s="44" t="s">
        <v>10</v>
      </c>
      <c r="B69" s="2"/>
      <c r="C69" s="2"/>
      <c r="D69" s="5"/>
      <c r="E69" s="5"/>
      <c r="F69" s="4"/>
      <c r="G69" s="39"/>
    </row>
    <row r="70" spans="1:7" s="1" customFormat="1" ht="15.75">
      <c r="A70" s="44" t="s">
        <v>11</v>
      </c>
      <c r="B70" s="2"/>
      <c r="C70" s="2"/>
      <c r="D70" s="5"/>
      <c r="E70" s="5"/>
      <c r="F70" s="4"/>
      <c r="G70" s="39"/>
    </row>
    <row r="71" spans="1:7" s="1" customFormat="1" ht="15.75">
      <c r="A71" s="44" t="s">
        <v>16</v>
      </c>
      <c r="B71" s="2"/>
      <c r="C71" s="2"/>
      <c r="D71" s="5"/>
      <c r="E71" s="5"/>
      <c r="F71" s="4"/>
      <c r="G71" s="39"/>
    </row>
    <row r="72" spans="1:7" s="1" customFormat="1" ht="35.25" customHeight="1">
      <c r="A72" s="44">
        <v>13</v>
      </c>
      <c r="B72" s="92" t="s">
        <v>303</v>
      </c>
      <c r="C72" s="100"/>
      <c r="D72" s="100"/>
      <c r="E72" s="100"/>
      <c r="F72" s="4">
        <v>0</v>
      </c>
      <c r="G72" s="39">
        <v>0</v>
      </c>
    </row>
    <row r="73" spans="1:7" s="1" customFormat="1" ht="15.75">
      <c r="A73" s="44" t="s">
        <v>294</v>
      </c>
      <c r="B73" s="2"/>
      <c r="C73" s="2"/>
      <c r="D73" s="5"/>
      <c r="E73" s="5"/>
      <c r="F73" s="27"/>
      <c r="G73" s="30"/>
    </row>
    <row r="74" spans="1:7" s="1" customFormat="1" ht="15.75">
      <c r="A74" s="44" t="s">
        <v>295</v>
      </c>
      <c r="B74" s="2"/>
      <c r="C74" s="2"/>
      <c r="D74" s="5"/>
      <c r="E74" s="5"/>
      <c r="F74" s="27"/>
      <c r="G74" s="30"/>
    </row>
    <row r="75" spans="1:7" s="1" customFormat="1" ht="15.75">
      <c r="A75" s="44" t="s">
        <v>16</v>
      </c>
      <c r="B75" s="2"/>
      <c r="C75" s="2"/>
      <c r="D75" s="5"/>
      <c r="E75" s="5"/>
      <c r="F75" s="27"/>
      <c r="G75" s="30"/>
    </row>
    <row r="76" spans="1:7" s="48" customFormat="1" ht="15.75">
      <c r="A76" s="50"/>
      <c r="B76" s="102" t="s">
        <v>13</v>
      </c>
      <c r="C76" s="103"/>
      <c r="D76" s="103"/>
      <c r="E76" s="103"/>
      <c r="F76" s="71">
        <f>F31+F10+F42+F46+F62</f>
        <v>10887</v>
      </c>
      <c r="G76" s="38">
        <f>F76/38039</f>
        <v>0.286206261994269</v>
      </c>
    </row>
    <row r="77" spans="1:7" s="48" customFormat="1" ht="15.75">
      <c r="A77" s="65"/>
      <c r="B77" s="66"/>
      <c r="C77" s="67"/>
      <c r="D77" s="67"/>
      <c r="E77" s="67"/>
      <c r="F77" s="66"/>
      <c r="G77" s="68"/>
    </row>
    <row r="78" spans="1:6" s="1" customFormat="1" ht="15.75">
      <c r="A78" s="20"/>
      <c r="B78" s="93" t="s">
        <v>181</v>
      </c>
      <c r="C78" s="93"/>
      <c r="D78" s="93"/>
      <c r="E78" s="93"/>
      <c r="F78" s="93"/>
    </row>
    <row r="79" spans="1:5" s="18" customFormat="1" ht="15.75">
      <c r="A79" s="20"/>
      <c r="B79" s="101" t="s">
        <v>182</v>
      </c>
      <c r="C79" s="101"/>
      <c r="D79" s="101"/>
      <c r="E79" s="101"/>
    </row>
    <row r="80" spans="1:5" s="18" customFormat="1" ht="15.75">
      <c r="A80" s="20"/>
      <c r="D80" s="23"/>
      <c r="E80" s="23"/>
    </row>
    <row r="81" spans="1:5" s="18" customFormat="1" ht="15.75">
      <c r="A81" s="20"/>
      <c r="D81" s="23"/>
      <c r="E81" s="23"/>
    </row>
    <row r="82" spans="1:5" s="18" customFormat="1" ht="15.75">
      <c r="A82" s="20"/>
      <c r="D82" s="23"/>
      <c r="E82" s="23"/>
    </row>
    <row r="83" spans="1:5" s="18" customFormat="1" ht="15.75">
      <c r="A83" s="20"/>
      <c r="D83" s="23"/>
      <c r="E83" s="23"/>
    </row>
    <row r="84" spans="1:5" s="18" customFormat="1" ht="15.75">
      <c r="A84" s="20"/>
      <c r="D84" s="23"/>
      <c r="E84" s="23"/>
    </row>
    <row r="85" spans="1:5" s="18" customFormat="1" ht="15.75">
      <c r="A85" s="20"/>
      <c r="D85" s="23"/>
      <c r="E85" s="23"/>
    </row>
    <row r="86" spans="1:5" s="18" customFormat="1" ht="15.75">
      <c r="A86" s="20"/>
      <c r="D86" s="23"/>
      <c r="E86" s="23"/>
    </row>
    <row r="87" spans="1:5" s="18" customFormat="1" ht="15.75">
      <c r="A87" s="20"/>
      <c r="D87" s="23"/>
      <c r="E87" s="23"/>
    </row>
    <row r="91" spans="1:7" ht="15.75">
      <c r="A91" s="13"/>
      <c r="B91" s="58"/>
      <c r="C91" s="59"/>
      <c r="D91" s="60"/>
      <c r="E91" s="61"/>
      <c r="F91" s="62"/>
      <c r="G91" s="63"/>
    </row>
  </sheetData>
  <sheetProtection/>
  <mergeCells count="27">
    <mergeCell ref="B79:E79"/>
    <mergeCell ref="B10:E10"/>
    <mergeCell ref="B19:E19"/>
    <mergeCell ref="B50:E50"/>
    <mergeCell ref="B54:E54"/>
    <mergeCell ref="B46:E46"/>
    <mergeCell ref="B76:E76"/>
    <mergeCell ref="B68:E68"/>
    <mergeCell ref="B72:E72"/>
    <mergeCell ref="B58:E58"/>
    <mergeCell ref="B4:E4"/>
    <mergeCell ref="B5:E5"/>
    <mergeCell ref="A6:D6"/>
    <mergeCell ref="B42:E42"/>
    <mergeCell ref="B23:E23"/>
    <mergeCell ref="B31:E31"/>
    <mergeCell ref="B27:E27"/>
    <mergeCell ref="B78:F78"/>
    <mergeCell ref="B3:E3"/>
    <mergeCell ref="F7:G7"/>
    <mergeCell ref="A7:A8"/>
    <mergeCell ref="B7:B8"/>
    <mergeCell ref="C7:C8"/>
    <mergeCell ref="D7:D8"/>
    <mergeCell ref="E7:E8"/>
    <mergeCell ref="F6:G6"/>
    <mergeCell ref="B62:E62"/>
  </mergeCells>
  <printOptions/>
  <pageMargins left="0.6299212598425197" right="0.1968503937007874" top="0.2755905511811024" bottom="0.4330708661417323" header="0.15748031496062992" footer="0.15748031496062992"/>
  <pageSetup fitToHeight="2" fitToWidth="1" horizontalDpi="600" verticalDpi="600" orientation="landscape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zoomScale="80" zoomScaleNormal="80" zoomScalePageLayoutView="0" workbookViewId="0" topLeftCell="A4">
      <selection activeCell="B23" sqref="B23"/>
    </sheetView>
  </sheetViews>
  <sheetFormatPr defaultColWidth="9.140625" defaultRowHeight="12.75"/>
  <cols>
    <col min="1" max="1" width="6.00390625" style="10" customWidth="1"/>
    <col min="2" max="2" width="75.57421875" style="8" customWidth="1"/>
    <col min="3" max="3" width="21.7109375" style="8" customWidth="1"/>
    <col min="4" max="4" width="12.8515625" style="8" customWidth="1"/>
    <col min="5" max="5" width="16.8515625" style="8" customWidth="1"/>
    <col min="6" max="6" width="18.7109375" style="8" customWidth="1"/>
    <col min="7" max="16384" width="9.140625" style="8" customWidth="1"/>
  </cols>
  <sheetData>
    <row r="1" ht="15.75">
      <c r="F1" s="17" t="s">
        <v>166</v>
      </c>
    </row>
    <row r="3" spans="1:5" s="26" customFormat="1" ht="15.75">
      <c r="A3" s="13"/>
      <c r="B3" s="90" t="s">
        <v>54</v>
      </c>
      <c r="C3" s="90"/>
      <c r="D3" s="90"/>
      <c r="E3" s="7"/>
    </row>
    <row r="4" spans="2:5" ht="15.75">
      <c r="B4" s="85" t="s">
        <v>178</v>
      </c>
      <c r="C4" s="85"/>
      <c r="D4" s="86"/>
      <c r="E4" s="7"/>
    </row>
    <row r="5" spans="2:4" ht="15.75">
      <c r="B5" s="87" t="s">
        <v>177</v>
      </c>
      <c r="C5" s="87"/>
      <c r="D5" s="87"/>
    </row>
    <row r="6" spans="2:4" ht="15.75">
      <c r="B6" s="6"/>
      <c r="C6" s="6"/>
      <c r="D6" s="6"/>
    </row>
    <row r="7" spans="2:4" ht="15.75">
      <c r="B7" s="6"/>
      <c r="C7" s="6"/>
      <c r="D7" s="6"/>
    </row>
    <row r="8" spans="1:6" s="26" customFormat="1" ht="27.75" customHeight="1">
      <c r="A8" s="96" t="s">
        <v>0</v>
      </c>
      <c r="B8" s="96" t="s">
        <v>64</v>
      </c>
      <c r="C8" s="96" t="s">
        <v>55</v>
      </c>
      <c r="D8" s="96" t="s">
        <v>33</v>
      </c>
      <c r="E8" s="91" t="s">
        <v>229</v>
      </c>
      <c r="F8" s="91"/>
    </row>
    <row r="9" spans="1:6" s="1" customFormat="1" ht="96.75" customHeight="1">
      <c r="A9" s="97"/>
      <c r="B9" s="97"/>
      <c r="C9" s="97"/>
      <c r="D9" s="97"/>
      <c r="E9" s="3" t="s">
        <v>43</v>
      </c>
      <c r="F9" s="3" t="s">
        <v>60</v>
      </c>
    </row>
    <row r="10" spans="1:6" s="28" customFormat="1" ht="15.75">
      <c r="A10" s="9">
        <v>1</v>
      </c>
      <c r="B10" s="9">
        <v>2</v>
      </c>
      <c r="C10" s="9">
        <v>3</v>
      </c>
      <c r="D10" s="9">
        <v>4</v>
      </c>
      <c r="E10" s="9">
        <v>5</v>
      </c>
      <c r="F10" s="9">
        <v>6</v>
      </c>
    </row>
    <row r="11" spans="1:6" s="1" customFormat="1" ht="15.75">
      <c r="A11" s="44">
        <v>1</v>
      </c>
      <c r="B11" s="92" t="s">
        <v>56</v>
      </c>
      <c r="C11" s="104"/>
      <c r="D11" s="104"/>
      <c r="E11" s="4">
        <v>0</v>
      </c>
      <c r="F11" s="39">
        <v>0</v>
      </c>
    </row>
    <row r="12" spans="1:6" s="1" customFormat="1" ht="15.75">
      <c r="A12" s="45" t="s">
        <v>18</v>
      </c>
      <c r="B12" s="2"/>
      <c r="C12" s="2"/>
      <c r="D12" s="5"/>
      <c r="E12" s="4"/>
      <c r="F12" s="39"/>
    </row>
    <row r="13" spans="1:6" s="1" customFormat="1" ht="15.75">
      <c r="A13" s="29" t="s">
        <v>19</v>
      </c>
      <c r="B13" s="2"/>
      <c r="C13" s="2"/>
      <c r="D13" s="5"/>
      <c r="E13" s="4"/>
      <c r="F13" s="39"/>
    </row>
    <row r="14" spans="1:6" s="1" customFormat="1" ht="15.75">
      <c r="A14" s="44" t="s">
        <v>15</v>
      </c>
      <c r="B14" s="2"/>
      <c r="C14" s="2"/>
      <c r="D14" s="5"/>
      <c r="E14" s="4"/>
      <c r="F14" s="39"/>
    </row>
    <row r="15" spans="1:6" s="1" customFormat="1" ht="36" customHeight="1">
      <c r="A15" s="44">
        <v>2</v>
      </c>
      <c r="B15" s="92" t="s">
        <v>40</v>
      </c>
      <c r="C15" s="104"/>
      <c r="D15" s="104"/>
      <c r="E15" s="4">
        <v>0</v>
      </c>
      <c r="F15" s="39">
        <v>0</v>
      </c>
    </row>
    <row r="16" spans="1:6" s="1" customFormat="1" ht="21.75" customHeight="1">
      <c r="A16" s="44" t="s">
        <v>20</v>
      </c>
      <c r="B16" s="2"/>
      <c r="C16" s="2"/>
      <c r="D16" s="2"/>
      <c r="E16" s="4"/>
      <c r="F16" s="39"/>
    </row>
    <row r="17" spans="1:6" s="1" customFormat="1" ht="15.75">
      <c r="A17" s="44" t="s">
        <v>21</v>
      </c>
      <c r="B17" s="2"/>
      <c r="C17" s="2"/>
      <c r="D17" s="2"/>
      <c r="E17" s="4"/>
      <c r="F17" s="39"/>
    </row>
    <row r="18" spans="1:6" s="1" customFormat="1" ht="15.75">
      <c r="A18" s="44" t="s">
        <v>15</v>
      </c>
      <c r="B18" s="2"/>
      <c r="C18" s="2"/>
      <c r="D18" s="2"/>
      <c r="E18" s="4"/>
      <c r="F18" s="39"/>
    </row>
    <row r="19" spans="1:6" s="1" customFormat="1" ht="15.75">
      <c r="A19" s="19"/>
      <c r="B19" s="95" t="s">
        <v>13</v>
      </c>
      <c r="C19" s="104"/>
      <c r="D19" s="104"/>
      <c r="E19" s="4">
        <v>0</v>
      </c>
      <c r="F19" s="39">
        <v>0</v>
      </c>
    </row>
    <row r="20" s="1" customFormat="1" ht="15.75">
      <c r="A20" s="20"/>
    </row>
    <row r="21" s="1" customFormat="1" ht="15.75">
      <c r="A21" s="20"/>
    </row>
    <row r="22" s="1" customFormat="1" ht="15.75">
      <c r="A22" s="20"/>
    </row>
    <row r="23" s="1" customFormat="1" ht="15.75">
      <c r="A23" s="20"/>
    </row>
    <row r="24" s="1" customFormat="1" ht="15.75">
      <c r="A24" s="20"/>
    </row>
    <row r="25" s="1" customFormat="1" ht="15.75">
      <c r="A25" s="20"/>
    </row>
    <row r="26" s="1" customFormat="1" ht="15.75">
      <c r="A26" s="20"/>
    </row>
    <row r="27" s="1" customFormat="1" ht="15.75">
      <c r="A27" s="20"/>
    </row>
    <row r="28" s="1" customFormat="1" ht="15.75">
      <c r="A28" s="20"/>
    </row>
    <row r="29" s="1" customFormat="1" ht="15.75">
      <c r="A29" s="20"/>
    </row>
  </sheetData>
  <sheetProtection/>
  <mergeCells count="11">
    <mergeCell ref="A8:A9"/>
    <mergeCell ref="B8:B9"/>
    <mergeCell ref="C8:C9"/>
    <mergeCell ref="D8:D9"/>
    <mergeCell ref="B5:D5"/>
    <mergeCell ref="E8:F8"/>
    <mergeCell ref="B11:D11"/>
    <mergeCell ref="B3:D3"/>
    <mergeCell ref="B4:D4"/>
    <mergeCell ref="B15:D15"/>
    <mergeCell ref="B19:D19"/>
  </mergeCells>
  <printOptions/>
  <pageMargins left="0.1968503937007874" right="0.35433070866141736" top="0.984251968503937" bottom="0.984251968503937" header="0.5118110236220472" footer="0.5118110236220472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vladimirov_v</dc:creator>
  <cp:keywords/>
  <dc:description/>
  <cp:lastModifiedBy>Front_1</cp:lastModifiedBy>
  <cp:lastPrinted>2010-03-23T09:48:02Z</cp:lastPrinted>
  <dcterms:created xsi:type="dcterms:W3CDTF">2006-02-15T08:00:37Z</dcterms:created>
  <dcterms:modified xsi:type="dcterms:W3CDTF">2010-03-31T08:11:57Z</dcterms:modified>
  <cp:category/>
  <cp:version/>
  <cp:contentType/>
  <cp:contentStatus/>
</cp:coreProperties>
</file>